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ownloads\"/>
    </mc:Choice>
  </mc:AlternateContent>
  <xr:revisionPtr revIDLastSave="0" documentId="13_ncr:1_{B0D575AF-587D-4FDE-B35C-15FC4F802B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s="1"/>
  <c r="F13" i="1" l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<sst xmlns="http://schemas.openxmlformats.org/spreadsheetml/2006/main" count="84" uniqueCount="53">
  <si>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</si>
  <si>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</si>
  <si>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</si>
  <si>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</si>
  <si>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</si>
  <si>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</si>
  <si>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</si>
  <si>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</si>
  <si>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</si>
  <si>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</si>
  <si>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</si>
  <si>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</si>
  <si>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</si>
  <si>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</si>
  <si>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</si>
  <si>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</si>
  <si>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</si>
  <si>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</si>
  <si>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</si>
  <si>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</si>
  <si>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</si>
  <si>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</si>
  <si>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</si>
  <si>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</si>
  <si>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</si>
  <si>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</si>
  <si>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</si>
  <si>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</si>
  <si>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</si>
  <si>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</si>
  <si>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</si>
  <si>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</si>
  <si>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</si>
  <si>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</si>
  <si>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</si>
  <si>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</si>
  <si>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</si>
  <si>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</si>
  <si>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</si>
  <si>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</si>
  <si>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</si>
  <si>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</si>
  <si>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</si>
  <si>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</si>
  <si>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</si>
  <si>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</si>
  <si>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</si>
  <si>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</si>
  <si>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DINING</t>
  </si>
  <si>
    <t>DRIVE THRU</t>
  </si>
  <si>
    <t>KITCHEN</t>
  </si>
  <si>
    <t>TEAM ROOM/OFFICE</t>
  </si>
  <si>
    <t>[1] NOT ALL PADS INSTALLED EXPECTED BUILDING PRESSURE IS GREATER. AC-1 DAMPER MANUALLY 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</si>
</sst>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5" zoomScaleNormal="85" zoomScaleSheetLayoutView="85" workbookViewId="0">
      <selection activeCell="A24" sqref="A24:P26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50</v>
      </c>
      <c r="C6" s="23">
        <v>9500</v>
      </c>
      <c r="D6" s="24">
        <v>9808</v>
      </c>
      <c r="E6" s="23">
        <f t="shared" ref="E6:F7" si="0">C6-G6</f>
        <v>7600</v>
      </c>
      <c r="F6" s="24">
        <f t="shared" si="0"/>
        <v>7966</v>
      </c>
      <c r="G6" s="25">
        <v>1900</v>
      </c>
      <c r="H6" s="26">
        <v>1842</v>
      </c>
      <c r="I6" s="27">
        <f>G6/C6</f>
        <v>0.2</v>
      </c>
      <c r="J6" s="28">
        <f>H6/D6</f>
        <v>0.18780587275693311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6000</v>
      </c>
      <c r="D7" s="36">
        <v>6231</v>
      </c>
      <c r="E7" s="35">
        <f t="shared" si="0"/>
        <v>4800</v>
      </c>
      <c r="F7" s="36">
        <f t="shared" si="0"/>
        <v>4925</v>
      </c>
      <c r="G7" s="37">
        <v>1200</v>
      </c>
      <c r="H7" s="38">
        <v>1306</v>
      </c>
      <c r="I7" s="39">
        <f t="shared" ref="I7:J7" si="1">G7/C7</f>
        <v>0.2</v>
      </c>
      <c r="J7" s="40">
        <f t="shared" si="1"/>
        <v>0.20959717541325629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48</v>
      </c>
      <c r="C8" s="35">
        <v>6000</v>
      </c>
      <c r="D8" s="36">
        <v>6250</v>
      </c>
      <c r="E8" s="35">
        <f t="shared" ref="E8:E9" si="2">C8-G8</f>
        <v>4800</v>
      </c>
      <c r="F8" s="36">
        <f t="shared" ref="F8:F9" si="3">D8-H8</f>
        <v>5141</v>
      </c>
      <c r="G8" s="37">
        <v>1200</v>
      </c>
      <c r="H8" s="38">
        <v>1109</v>
      </c>
      <c r="I8" s="39">
        <f t="shared" ref="I8:I9" si="4">G8/C8</f>
        <v>0.2</v>
      </c>
      <c r="J8" s="40">
        <f t="shared" ref="J8:J9" si="5">H8/D8</f>
        <v>0.17743999999999999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1875</v>
      </c>
      <c r="D9" s="36">
        <v>1910</v>
      </c>
      <c r="E9" s="35">
        <f t="shared" si="2"/>
        <v>1375</v>
      </c>
      <c r="F9" s="36">
        <f t="shared" si="3"/>
        <v>1388</v>
      </c>
      <c r="G9" s="37">
        <v>500</v>
      </c>
      <c r="H9" s="38">
        <v>522</v>
      </c>
      <c r="I9" s="39">
        <f t="shared" si="4"/>
        <v>0.26666666666666666</v>
      </c>
      <c r="J9" s="40">
        <f t="shared" si="5"/>
        <v>0.27329842931937171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2029</v>
      </c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1349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>
        <v>383</v>
      </c>
      <c r="Q12" s="61"/>
      <c r="R12" s="66"/>
    </row>
    <row r="13" spans="1:21" ht="20.100000000000001" customHeight="1" thickBot="1" x14ac:dyDescent="0.3">
      <c r="A13" s="115" t="s">
        <v>28</v>
      </c>
      <c r="B13" s="116"/>
      <c r="C13" s="74">
        <f t="shared" ref="C13:H13" si="6">SUM(C6:C12)</f>
        <v>23375</v>
      </c>
      <c r="D13" s="75">
        <f t="shared" si="6"/>
        <v>24199</v>
      </c>
      <c r="E13" s="74">
        <f t="shared" si="6"/>
        <v>18575</v>
      </c>
      <c r="F13" s="75">
        <f t="shared" si="6"/>
        <v>19420</v>
      </c>
      <c r="G13" s="76">
        <f t="shared" si="6"/>
        <v>4800</v>
      </c>
      <c r="H13" s="77">
        <f t="shared" si="6"/>
        <v>4779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3378</v>
      </c>
      <c r="O13" s="81">
        <f t="shared" si="7"/>
        <v>375</v>
      </c>
      <c r="P13" s="82">
        <f t="shared" si="7"/>
        <v>383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5">
      <c r="A17" s="202" t="s">
        <v>31</v>
      </c>
      <c r="B17" s="203"/>
      <c r="C17" s="88">
        <f>G13+K13</f>
        <v>4800</v>
      </c>
      <c r="D17" s="89">
        <f>H13+L13</f>
        <v>4779</v>
      </c>
      <c r="F17" s="129" t="s">
        <v>13</v>
      </c>
      <c r="G17" s="130"/>
      <c r="H17" s="191">
        <v>1.0800000000000001E-2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04" t="s">
        <v>30</v>
      </c>
      <c r="B18" s="205"/>
      <c r="C18" s="92">
        <f>M13+O13</f>
        <v>3690</v>
      </c>
      <c r="D18" s="93">
        <f>N13+P13</f>
        <v>3761</v>
      </c>
      <c r="F18" s="131" t="s">
        <v>14</v>
      </c>
      <c r="G18" s="132"/>
      <c r="H18" s="194">
        <v>9.7000000000000003E-3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35">
      <c r="A19" s="206" t="s">
        <v>18</v>
      </c>
      <c r="B19" s="207"/>
      <c r="C19" s="90">
        <f>C17-C18</f>
        <v>1110</v>
      </c>
      <c r="D19" s="91">
        <f>D17-D18</f>
        <v>1018</v>
      </c>
      <c r="F19" s="147" t="s">
        <v>15</v>
      </c>
      <c r="G19" s="148"/>
      <c r="H19" s="197">
        <v>1.44E-2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3">
      <c r="F20" s="145" t="s">
        <v>16</v>
      </c>
      <c r="G20" s="146"/>
      <c r="H20" s="188">
        <f>AVERAGE(H17:J19)</f>
        <v>1.1633333333333334E-2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 t="s">
        <v>52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161969-75FC-4EC7-A870-064D69CDC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2023-08-10T11:51:31Z</cp:lastPrinted>
  <dcterms:created xsi:type="dcterms:W3CDTF">2015-11-16T19:09:52Z</dcterms:created>
  <dcterms:modified xsi:type="dcterms:W3CDTF">2023-08-10T12:30:55Z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