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\Downloads\"/>
    </mc:Choice>
  </mc:AlternateContent>
  <xr:revisionPtr revIDLastSave="0" documentId="8_{763DD9B1-F54C-4CC0-BFBE-992B68404E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ASE 1" sheetId="2" r:id="rId1"/>
    <sheet name="DESIGN BASIS" sheetId="1" r:id="rId2"/>
  </sheets>
  <definedNames>
    <definedName name="_xlnm.Print_Area" localSheetId="0">'CASE 1'!$A$1:$Q$27</definedName>
    <definedName name="_xlnm.Print_Area" localSheetId="1">'DESIGN BASIS'!$A$1:$Q$27</definedName>
    <definedName name="Z_B8AA0815_1419_45DA_B979_4E52F8F5EA9B_.wvu.Cols" localSheetId="0" hidden="1">'CASE 1'!$Q:$Q</definedName>
    <definedName name="Z_B8AA0815_1419_45DA_B979_4E52F8F5EA9B_.wvu.Cols" localSheetId="1" hidden="1">'DESIGN BASIS'!$Q:$Q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2" l="1"/>
  <c r="Q39" i="2"/>
  <c r="Q38" i="2"/>
  <c r="Q37" i="2"/>
  <c r="Q36" i="2"/>
  <c r="Q35" i="2"/>
  <c r="Q34" i="2"/>
  <c r="Q33" i="2"/>
  <c r="Q32" i="2"/>
  <c r="Q21" i="2"/>
  <c r="I21" i="2"/>
  <c r="S20" i="2"/>
  <c r="E19" i="2"/>
  <c r="U18" i="2"/>
  <c r="Q14" i="2"/>
  <c r="P14" i="2"/>
  <c r="O14" i="2"/>
  <c r="N14" i="2"/>
  <c r="M14" i="2"/>
  <c r="L14" i="2"/>
  <c r="I14" i="2"/>
  <c r="E18" i="2" s="1"/>
  <c r="E20" i="2" s="1"/>
  <c r="H14" i="2"/>
  <c r="E14" i="2"/>
  <c r="D14" i="2"/>
  <c r="K8" i="2"/>
  <c r="J8" i="2"/>
  <c r="G8" i="2"/>
  <c r="F8" i="2"/>
  <c r="K7" i="2"/>
  <c r="J7" i="2"/>
  <c r="G7" i="2"/>
  <c r="F7" i="2"/>
  <c r="K6" i="2"/>
  <c r="J6" i="2"/>
  <c r="G6" i="2"/>
  <c r="G14" i="2" s="1"/>
  <c r="F6" i="2"/>
  <c r="F8" i="1"/>
  <c r="G8" i="1"/>
  <c r="J8" i="1"/>
  <c r="K8" i="1"/>
  <c r="F14" i="2" l="1"/>
  <c r="D19" i="2"/>
  <c r="D18" i="2"/>
  <c r="D20" i="2" s="1"/>
  <c r="U16" i="2" s="1"/>
  <c r="S16" i="2" s="1"/>
  <c r="Q17" i="2" s="1"/>
  <c r="V18" i="2"/>
  <c r="S18" i="2" s="1"/>
  <c r="Q19" i="2" s="1"/>
  <c r="V16" i="2"/>
  <c r="Q35" i="1"/>
  <c r="Q36" i="1"/>
  <c r="Q37" i="1"/>
  <c r="Q38" i="1"/>
  <c r="Q39" i="1"/>
  <c r="Q40" i="1"/>
  <c r="Q14" i="1" l="1"/>
  <c r="P14" i="1"/>
  <c r="O14" i="1"/>
  <c r="N14" i="1"/>
  <c r="M14" i="1"/>
  <c r="L14" i="1"/>
  <c r="I14" i="1"/>
  <c r="H14" i="1"/>
  <c r="E14" i="1"/>
  <c r="D14" i="1"/>
  <c r="I21" i="1" l="1"/>
  <c r="Q34" i="1"/>
  <c r="Q33" i="1"/>
  <c r="Q32" i="1"/>
  <c r="U18" i="1" l="1"/>
  <c r="S20" i="1"/>
  <c r="Q21" i="1" s="1"/>
  <c r="E19" i="1" l="1"/>
  <c r="D19" i="1"/>
  <c r="E18" i="1"/>
  <c r="D18" i="1"/>
  <c r="D20" i="1" l="1"/>
  <c r="U16" i="1" s="1"/>
  <c r="E20" i="1"/>
  <c r="V18" i="1" s="1"/>
  <c r="S18" i="1" s="1"/>
  <c r="K7" i="1"/>
  <c r="K6" i="1"/>
  <c r="J7" i="1"/>
  <c r="J6" i="1"/>
  <c r="V16" i="1" l="1"/>
  <c r="S16" i="1" s="1"/>
  <c r="Q17" i="1" s="1"/>
  <c r="Q19" i="1"/>
  <c r="G7" i="1"/>
  <c r="F7" i="1"/>
  <c r="G6" i="1"/>
  <c r="F6" i="1"/>
  <c r="F14" i="1" l="1"/>
  <c r="G14" i="1"/>
</calcChain>
</file>

<file path=xl/sharedStrings.xml><?xml version="1.0" encoding="utf-8"?>
<sst xmlns="http://schemas.openxmlformats.org/spreadsheetml/2006/main" count="166" uniqueCount="55">
  <si>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</si>
  <si>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</si>
  <si>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</si>
  <si>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</si>
  <si>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</si>
  <si>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</si>
  <si>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</si>
  <si>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</si>
  <si>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</si>
  <si>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</si>
  <si>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</si>
  <si>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</si>
  <si>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</si>
  <si>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</si>
  <si>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</si>
  <si>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</si>
  <si>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</si>
  <si>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</si>
  <si>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</si>
  <si>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</si>
  <si>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</si>
  <si>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</si>
  <si>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</si>
  <si>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</si>
  <si>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</si>
  <si>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</si>
  <si>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</si>
  <si>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</si>
  <si>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</si>
  <si>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</si>
  <si>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</si>
  <si>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</si>
  <si>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</si>
  <si>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</si>
  <si>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</si>
  <si>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</si>
  <si>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</si>
  <si>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</si>
  <si>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</si>
  <si>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</si>
  <si>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</si>
  <si>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</si>
  <si>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</si>
  <si>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</si>
  <si>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</si>
  <si>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DINING</t>
  </si>
  <si>
    <t>KITCHEN</t>
  </si>
  <si>
    <t>MODEL</t>
  </si>
  <si>
    <t>NCA14FA</t>
  </si>
  <si>
    <t>NCA8FA</t>
  </si>
  <si>
    <t>A1.D250-G10</t>
  </si>
  <si>
    <t xml:space="preserve"> -</t>
  </si>
  <si>
    <t>KGA092</t>
  </si>
  <si>
    <t>KGA150</t>
  </si>
  <si>
    <t>GEMINI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</si>
</sst>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 wrapText="1"/>
    </xf>
    <xf numFmtId="49" fontId="6" fillId="0" borderId="12" xfId="0" applyNumberFormat="1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left" vertical="center"/>
    </xf>
    <xf numFmtId="0" fontId="1" fillId="0" borderId="47" xfId="0" applyFont="1" applyBorder="1" applyAlignment="1">
      <alignment horizontal="left" vertical="center"/>
    </xf>
    <xf numFmtId="0" fontId="5" fillId="0" borderId="62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1" fillId="0" borderId="66" xfId="0" applyFont="1" applyBorder="1" applyAlignment="1">
      <alignment horizontal="left" vertical="center"/>
    </xf>
    <xf numFmtId="0" fontId="1" fillId="0" borderId="67" xfId="0" applyFont="1" applyBorder="1" applyAlignment="1">
      <alignment horizontal="left" vertical="center"/>
    </xf>
    <xf numFmtId="0" fontId="1" fillId="0" borderId="68" xfId="0" applyFont="1" applyBorder="1" applyAlignment="1">
      <alignment horizontal="left" vertical="center"/>
    </xf>
    <xf numFmtId="0" fontId="1" fillId="0" borderId="69" xfId="0" applyFont="1" applyBorder="1" applyAlignment="1">
      <alignment horizontal="left" vertical="center"/>
    </xf>
    <xf numFmtId="0" fontId="1" fillId="0" borderId="70" xfId="0" applyFont="1" applyBorder="1" applyAlignment="1">
      <alignment horizontal="left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100376</xdr:colOff>
      <xdr:row>0</xdr:row>
      <xdr:rowOff>971386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095983-ED69-4437-ADDE-5EA4A9701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10176" cy="5070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100376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7006-2F3D-4B6E-B627-5DD28E77640F}">
  <sheetPr>
    <pageSetUpPr fitToPage="1"/>
  </sheetPr>
  <dimension ref="A1:V590"/>
  <sheetViews>
    <sheetView showGridLines="0" tabSelected="1" zoomScaleNormal="100" zoomScaleSheetLayoutView="55" workbookViewId="0">
      <selection activeCell="L9" sqref="L9"/>
    </sheetView>
  </sheetViews>
  <sheetFormatPr defaultColWidth="9.140625" defaultRowHeight="12.75" x14ac:dyDescent="0.2"/>
  <cols>
    <col min="1" max="1" width="10.5703125" style="1" customWidth="1"/>
    <col min="2" max="2" width="13.140625" style="1" customWidth="1"/>
    <col min="3" max="3" width="10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0" width="8.7109375" style="1" customWidth="1"/>
    <col min="11" max="11" width="7.7109375" style="1" customWidth="1"/>
    <col min="12" max="12" width="8.42578125" style="1" customWidth="1"/>
    <col min="13" max="13" width="7.7109375" style="1" customWidth="1"/>
    <col min="14" max="14" width="8.28515625" style="1" customWidth="1"/>
    <col min="15" max="15" width="7.5703125" style="1" customWidth="1"/>
    <col min="16" max="16" width="8" style="1" bestFit="1" customWidth="1"/>
    <col min="17" max="17" width="9.140625" style="1" bestFit="1" customWidth="1"/>
    <col min="18" max="18" width="17.42578125" style="1" customWidth="1"/>
    <col min="19" max="22" width="9.140625" style="1" hidden="1" customWidth="1"/>
    <col min="23" max="16384" width="9.140625" style="1"/>
  </cols>
  <sheetData>
    <row r="1" spans="1:22" ht="165.75" customHeight="1" x14ac:dyDescent="0.2"/>
    <row r="2" spans="1:22" ht="21.75" customHeight="1" x14ac:dyDescent="0.25">
      <c r="A2" s="174" t="s">
        <v>37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22" ht="9.75" customHeight="1" thickBot="1" x14ac:dyDescent="0.3">
      <c r="A3" s="94"/>
      <c r="B3" s="94"/>
    </row>
    <row r="4" spans="1:22" ht="20.100000000000001" customHeight="1" thickBot="1" x14ac:dyDescent="0.25">
      <c r="A4" s="6"/>
      <c r="B4" s="6"/>
      <c r="C4" s="8" t="s">
        <v>5</v>
      </c>
      <c r="D4" s="147" t="s">
        <v>0</v>
      </c>
      <c r="E4" s="148"/>
      <c r="F4" s="122" t="s">
        <v>1</v>
      </c>
      <c r="G4" s="121"/>
      <c r="H4" s="153" t="s">
        <v>2</v>
      </c>
      <c r="I4" s="154"/>
      <c r="J4" s="145" t="s">
        <v>30</v>
      </c>
      <c r="K4" s="146"/>
      <c r="L4" s="151" t="s">
        <v>3</v>
      </c>
      <c r="M4" s="152"/>
      <c r="N4" s="149" t="s">
        <v>4</v>
      </c>
      <c r="O4" s="150"/>
      <c r="P4" s="149" t="s">
        <v>42</v>
      </c>
      <c r="Q4" s="150"/>
      <c r="R4" s="7"/>
      <c r="S4" s="69"/>
    </row>
    <row r="5" spans="1:22" ht="20.100000000000001" customHeight="1" thickBot="1" x14ac:dyDescent="0.25">
      <c r="A5" s="9" t="s">
        <v>6</v>
      </c>
      <c r="B5" s="9" t="s">
        <v>47</v>
      </c>
      <c r="C5" s="22" t="s">
        <v>9</v>
      </c>
      <c r="D5" s="10" t="s">
        <v>7</v>
      </c>
      <c r="E5" s="11" t="s">
        <v>8</v>
      </c>
      <c r="F5" s="12" t="s">
        <v>7</v>
      </c>
      <c r="G5" s="13" t="s">
        <v>8</v>
      </c>
      <c r="H5" s="14" t="s">
        <v>7</v>
      </c>
      <c r="I5" s="15" t="s">
        <v>8</v>
      </c>
      <c r="J5" s="16" t="s">
        <v>7</v>
      </c>
      <c r="K5" s="17" t="s">
        <v>8</v>
      </c>
      <c r="L5" s="18" t="s">
        <v>7</v>
      </c>
      <c r="M5" s="19" t="s">
        <v>8</v>
      </c>
      <c r="N5" s="20" t="s">
        <v>7</v>
      </c>
      <c r="O5" s="21" t="s">
        <v>8</v>
      </c>
      <c r="P5" s="20" t="s">
        <v>7</v>
      </c>
      <c r="Q5" s="21" t="s">
        <v>8</v>
      </c>
      <c r="R5" s="7"/>
      <c r="S5" s="69"/>
    </row>
    <row r="6" spans="1:22" ht="20.100000000000001" customHeight="1" x14ac:dyDescent="0.2">
      <c r="A6" s="221" t="s">
        <v>28</v>
      </c>
      <c r="B6" s="224" t="s">
        <v>52</v>
      </c>
      <c r="C6" s="218" t="s">
        <v>45</v>
      </c>
      <c r="D6" s="23">
        <v>3000</v>
      </c>
      <c r="E6" s="24"/>
      <c r="F6" s="23">
        <f t="shared" ref="F6:G8" si="0">D6-H6</f>
        <v>2500</v>
      </c>
      <c r="G6" s="24">
        <f t="shared" si="0"/>
        <v>0</v>
      </c>
      <c r="H6" s="25">
        <v>500</v>
      </c>
      <c r="I6" s="26"/>
      <c r="J6" s="27">
        <f>H6/D6</f>
        <v>0.16666666666666666</v>
      </c>
      <c r="K6" s="28" t="e">
        <f>I6/E6</f>
        <v>#DIV/0!</v>
      </c>
      <c r="L6" s="29"/>
      <c r="M6" s="30"/>
      <c r="N6" s="31"/>
      <c r="O6" s="32"/>
      <c r="P6" s="33"/>
      <c r="Q6" s="34"/>
      <c r="R6" s="75"/>
      <c r="S6" s="73"/>
    </row>
    <row r="7" spans="1:22" ht="20.100000000000001" customHeight="1" x14ac:dyDescent="0.2">
      <c r="A7" s="222" t="s">
        <v>29</v>
      </c>
      <c r="B7" s="225" t="s">
        <v>52</v>
      </c>
      <c r="C7" s="219" t="s">
        <v>45</v>
      </c>
      <c r="D7" s="35">
        <v>3000</v>
      </c>
      <c r="E7" s="36"/>
      <c r="F7" s="35">
        <f t="shared" si="0"/>
        <v>2500</v>
      </c>
      <c r="G7" s="36">
        <f t="shared" si="0"/>
        <v>0</v>
      </c>
      <c r="H7" s="37">
        <v>500</v>
      </c>
      <c r="I7" s="38"/>
      <c r="J7" s="39">
        <f t="shared" ref="J7:K8" si="1">H7/D7</f>
        <v>0.16666666666666666</v>
      </c>
      <c r="K7" s="40" t="e">
        <f t="shared" si="1"/>
        <v>#DIV/0!</v>
      </c>
      <c r="L7" s="41"/>
      <c r="M7" s="42"/>
      <c r="N7" s="43"/>
      <c r="O7" s="44"/>
      <c r="P7" s="45"/>
      <c r="Q7" s="46"/>
      <c r="R7" s="68"/>
      <c r="S7" s="73"/>
    </row>
    <row r="8" spans="1:22" ht="20.100000000000001" customHeight="1" x14ac:dyDescent="0.2">
      <c r="A8" s="222" t="s">
        <v>31</v>
      </c>
      <c r="B8" s="225" t="s">
        <v>53</v>
      </c>
      <c r="C8" s="219" t="s">
        <v>46</v>
      </c>
      <c r="D8" s="35">
        <v>5000</v>
      </c>
      <c r="E8" s="36"/>
      <c r="F8" s="35">
        <f t="shared" si="0"/>
        <v>4050</v>
      </c>
      <c r="G8" s="36">
        <f t="shared" si="0"/>
        <v>0</v>
      </c>
      <c r="H8" s="37">
        <v>950</v>
      </c>
      <c r="I8" s="38"/>
      <c r="J8" s="39">
        <f t="shared" si="1"/>
        <v>0.19</v>
      </c>
      <c r="K8" s="40" t="e">
        <f t="shared" si="1"/>
        <v>#DIV/0!</v>
      </c>
      <c r="L8" s="41"/>
      <c r="M8" s="42"/>
      <c r="N8" s="43"/>
      <c r="O8" s="44"/>
      <c r="P8" s="45"/>
      <c r="Q8" s="46"/>
      <c r="R8" s="68"/>
      <c r="S8" s="73"/>
    </row>
    <row r="9" spans="1:22" ht="20.100000000000001" customHeight="1" x14ac:dyDescent="0.2">
      <c r="A9" s="222" t="s">
        <v>13</v>
      </c>
      <c r="B9" s="225" t="s">
        <v>50</v>
      </c>
      <c r="C9" s="219"/>
      <c r="D9" s="47"/>
      <c r="E9" s="48"/>
      <c r="F9" s="47" t="s">
        <v>10</v>
      </c>
      <c r="G9" s="48"/>
      <c r="H9" s="41"/>
      <c r="I9" s="42"/>
      <c r="J9" s="49"/>
      <c r="K9" s="42"/>
      <c r="L9" s="37">
        <v>1000</v>
      </c>
      <c r="M9" s="38"/>
      <c r="N9" s="43"/>
      <c r="O9" s="44"/>
      <c r="P9" s="45"/>
      <c r="Q9" s="46"/>
      <c r="R9" s="55"/>
      <c r="S9" s="73"/>
    </row>
    <row r="10" spans="1:22" ht="20.100000000000001" customHeight="1" x14ac:dyDescent="0.2">
      <c r="A10" s="222" t="s">
        <v>43</v>
      </c>
      <c r="B10" s="225" t="s">
        <v>48</v>
      </c>
      <c r="C10" s="219"/>
      <c r="D10" s="47"/>
      <c r="E10" s="48"/>
      <c r="F10" s="47"/>
      <c r="G10" s="48"/>
      <c r="H10" s="41"/>
      <c r="I10" s="42"/>
      <c r="J10" s="49"/>
      <c r="K10" s="42"/>
      <c r="L10" s="41"/>
      <c r="M10" s="42"/>
      <c r="N10" s="50">
        <v>1700</v>
      </c>
      <c r="O10" s="51"/>
      <c r="P10" s="45"/>
      <c r="Q10" s="46"/>
      <c r="R10" s="68"/>
      <c r="S10" s="73"/>
    </row>
    <row r="11" spans="1:22" ht="20.100000000000001" customHeight="1" x14ac:dyDescent="0.2">
      <c r="A11" s="222" t="s">
        <v>44</v>
      </c>
      <c r="B11" s="225" t="s">
        <v>49</v>
      </c>
      <c r="C11" s="219"/>
      <c r="D11" s="47"/>
      <c r="E11" s="48"/>
      <c r="F11" s="47"/>
      <c r="G11" s="48"/>
      <c r="H11" s="41"/>
      <c r="I11" s="42"/>
      <c r="J11" s="49"/>
      <c r="K11" s="42"/>
      <c r="L11" s="41"/>
      <c r="M11" s="42"/>
      <c r="N11" s="50">
        <v>850</v>
      </c>
      <c r="O11" s="51"/>
      <c r="P11" s="45"/>
      <c r="Q11" s="46"/>
      <c r="R11" s="68"/>
      <c r="S11" s="73"/>
    </row>
    <row r="12" spans="1:22" ht="20.100000000000001" customHeight="1" x14ac:dyDescent="0.2">
      <c r="A12" s="222" t="s">
        <v>11</v>
      </c>
      <c r="B12" s="225" t="s">
        <v>54</v>
      </c>
      <c r="C12" s="219"/>
      <c r="D12" s="52"/>
      <c r="E12" s="48"/>
      <c r="F12" s="47"/>
      <c r="G12" s="48"/>
      <c r="H12" s="41"/>
      <c r="I12" s="42"/>
      <c r="J12" s="49"/>
      <c r="K12" s="42"/>
      <c r="L12" s="41"/>
      <c r="M12" s="42"/>
      <c r="N12" s="43"/>
      <c r="O12" s="44"/>
      <c r="P12" s="53">
        <v>150</v>
      </c>
      <c r="Q12" s="54"/>
      <c r="R12" s="68"/>
      <c r="S12" s="73"/>
    </row>
    <row r="13" spans="1:22" ht="20.100000000000001" customHeight="1" thickBot="1" x14ac:dyDescent="0.25">
      <c r="A13" s="223" t="s">
        <v>12</v>
      </c>
      <c r="B13" s="226" t="s">
        <v>54</v>
      </c>
      <c r="C13" s="220"/>
      <c r="D13" s="86"/>
      <c r="E13" s="87"/>
      <c r="F13" s="88"/>
      <c r="G13" s="87"/>
      <c r="H13" s="89"/>
      <c r="I13" s="57"/>
      <c r="J13" s="56"/>
      <c r="K13" s="57"/>
      <c r="L13" s="89"/>
      <c r="M13" s="57"/>
      <c r="N13" s="90"/>
      <c r="O13" s="91"/>
      <c r="P13" s="58">
        <v>150</v>
      </c>
      <c r="Q13" s="59"/>
      <c r="R13" s="68"/>
      <c r="S13" s="73"/>
    </row>
    <row r="14" spans="1:22" ht="20.100000000000001" customHeight="1" thickBot="1" x14ac:dyDescent="0.25">
      <c r="A14" s="111" t="s">
        <v>32</v>
      </c>
      <c r="B14" s="213"/>
      <c r="C14" s="112"/>
      <c r="D14" s="77">
        <f t="shared" ref="D14:I14" si="2">SUM(D6:D13)</f>
        <v>11000</v>
      </c>
      <c r="E14" s="78">
        <f t="shared" si="2"/>
        <v>0</v>
      </c>
      <c r="F14" s="77">
        <f t="shared" si="2"/>
        <v>9050</v>
      </c>
      <c r="G14" s="78">
        <f t="shared" si="2"/>
        <v>0</v>
      </c>
      <c r="H14" s="79">
        <f t="shared" si="2"/>
        <v>1950</v>
      </c>
      <c r="I14" s="80">
        <f t="shared" si="2"/>
        <v>0</v>
      </c>
      <c r="J14" s="81"/>
      <c r="K14" s="82"/>
      <c r="L14" s="79">
        <f t="shared" ref="L14:Q14" si="3">SUM(L6:L13)</f>
        <v>1000</v>
      </c>
      <c r="M14" s="80">
        <f t="shared" si="3"/>
        <v>0</v>
      </c>
      <c r="N14" s="110">
        <f t="shared" si="3"/>
        <v>2550</v>
      </c>
      <c r="O14" s="83">
        <f t="shared" si="3"/>
        <v>0</v>
      </c>
      <c r="P14" s="84">
        <f t="shared" si="3"/>
        <v>300</v>
      </c>
      <c r="Q14" s="85">
        <f t="shared" si="3"/>
        <v>0</v>
      </c>
      <c r="R14" s="55"/>
      <c r="S14" s="73"/>
    </row>
    <row r="15" spans="1:22" ht="20.100000000000001" customHeight="1" thickBot="1" x14ac:dyDescent="0.25">
      <c r="A15" s="70"/>
      <c r="B15" s="70"/>
      <c r="C15" s="60"/>
      <c r="D15" s="60"/>
      <c r="E15" s="60"/>
      <c r="F15" s="60"/>
      <c r="G15" s="71"/>
      <c r="H15" s="71"/>
      <c r="I15" s="76"/>
      <c r="J15" s="76"/>
      <c r="K15" s="71"/>
      <c r="L15" s="71"/>
      <c r="M15" s="72"/>
      <c r="N15" s="72"/>
      <c r="O15" s="72"/>
      <c r="P15" s="72"/>
      <c r="Q15" s="55"/>
      <c r="R15" s="73"/>
    </row>
    <row r="16" spans="1:22" ht="20.100000000000001" customHeight="1" thickBot="1" x14ac:dyDescent="0.25">
      <c r="A16" s="105" t="s">
        <v>33</v>
      </c>
      <c r="B16" s="105"/>
      <c r="C16" s="92"/>
      <c r="D16" s="92"/>
      <c r="E16" s="92"/>
      <c r="G16" s="204" t="s">
        <v>14</v>
      </c>
      <c r="H16" s="205"/>
      <c r="I16" s="178" t="s">
        <v>36</v>
      </c>
      <c r="J16" s="179"/>
      <c r="K16" s="180"/>
      <c r="M16" s="104" t="s">
        <v>38</v>
      </c>
      <c r="N16" s="93"/>
      <c r="O16" s="93"/>
      <c r="P16" s="93"/>
      <c r="Q16" s="93"/>
      <c r="S16" s="1" t="b">
        <f>U16=V16</f>
        <v>1</v>
      </c>
      <c r="U16" s="1" t="b">
        <f>D20&lt;0</f>
        <v>0</v>
      </c>
      <c r="V16" s="1" t="b">
        <f>E20&lt;0</f>
        <v>0</v>
      </c>
    </row>
    <row r="17" spans="1:22" ht="18.75" customHeight="1" thickBot="1" x14ac:dyDescent="0.25">
      <c r="A17" s="196" t="s">
        <v>32</v>
      </c>
      <c r="B17" s="197"/>
      <c r="C17" s="197"/>
      <c r="D17" s="95" t="s">
        <v>7</v>
      </c>
      <c r="E17" s="96" t="s">
        <v>8</v>
      </c>
      <c r="G17" s="206"/>
      <c r="H17" s="207"/>
      <c r="I17" s="181"/>
      <c r="J17" s="182"/>
      <c r="K17" s="183"/>
      <c r="M17" s="175" t="s">
        <v>41</v>
      </c>
      <c r="N17" s="175"/>
      <c r="O17" s="175"/>
      <c r="P17" s="175"/>
      <c r="Q17" s="107">
        <f>IF(S16=TRUE, 1, 0)</f>
        <v>1</v>
      </c>
    </row>
    <row r="18" spans="1:22" ht="18.75" customHeight="1" x14ac:dyDescent="0.2">
      <c r="A18" s="198" t="s">
        <v>35</v>
      </c>
      <c r="B18" s="199"/>
      <c r="C18" s="199"/>
      <c r="D18" s="97">
        <f>H14+L14</f>
        <v>2950</v>
      </c>
      <c r="E18" s="98">
        <f>I14+M14</f>
        <v>0</v>
      </c>
      <c r="G18" s="127" t="s">
        <v>15</v>
      </c>
      <c r="H18" s="128"/>
      <c r="I18" s="187"/>
      <c r="J18" s="188"/>
      <c r="K18" s="189"/>
      <c r="M18" s="176"/>
      <c r="N18" s="176"/>
      <c r="O18" s="176"/>
      <c r="P18" s="176"/>
      <c r="Q18" s="109"/>
      <c r="S18" s="1" t="e">
        <f>U18=V18</f>
        <v>#DIV/0!</v>
      </c>
      <c r="U18" s="1" t="e">
        <f>I21&lt;0</f>
        <v>#DIV/0!</v>
      </c>
      <c r="V18" s="1" t="b">
        <f>E20&lt;0</f>
        <v>0</v>
      </c>
    </row>
    <row r="19" spans="1:22" ht="18.75" customHeight="1" thickBot="1" x14ac:dyDescent="0.25">
      <c r="A19" s="200" t="s">
        <v>34</v>
      </c>
      <c r="B19" s="201"/>
      <c r="C19" s="201"/>
      <c r="D19" s="101">
        <f>N14+P14</f>
        <v>2850</v>
      </c>
      <c r="E19" s="102">
        <f>O14+Q14</f>
        <v>0</v>
      </c>
      <c r="G19" s="129" t="s">
        <v>16</v>
      </c>
      <c r="H19" s="130"/>
      <c r="I19" s="190"/>
      <c r="J19" s="191"/>
      <c r="K19" s="192"/>
      <c r="M19" s="177" t="s">
        <v>39</v>
      </c>
      <c r="N19" s="177"/>
      <c r="O19" s="177"/>
      <c r="P19" s="177"/>
      <c r="Q19" s="108" t="e">
        <f>IF(S18=TRUE, 1, 0)</f>
        <v>#DIV/0!</v>
      </c>
    </row>
    <row r="20" spans="1:22" ht="18.75" customHeight="1" thickBot="1" x14ac:dyDescent="0.3">
      <c r="A20" s="202" t="s">
        <v>20</v>
      </c>
      <c r="B20" s="203"/>
      <c r="C20" s="203"/>
      <c r="D20" s="99">
        <f>D18-D19</f>
        <v>100</v>
      </c>
      <c r="E20" s="100">
        <f>E18-E19</f>
        <v>0</v>
      </c>
      <c r="G20" s="208" t="s">
        <v>17</v>
      </c>
      <c r="H20" s="209"/>
      <c r="I20" s="193"/>
      <c r="J20" s="194"/>
      <c r="K20" s="195"/>
      <c r="M20" s="176"/>
      <c r="N20" s="176"/>
      <c r="O20" s="176"/>
      <c r="P20" s="176"/>
      <c r="Q20" s="109"/>
      <c r="S20" s="1" t="e">
        <f>AND(I21&gt;=-0.02, I21&lt;=0.02)</f>
        <v>#DIV/0!</v>
      </c>
    </row>
    <row r="21" spans="1:22" ht="16.5" customHeight="1" thickBot="1" x14ac:dyDescent="0.25">
      <c r="G21" s="143" t="s">
        <v>18</v>
      </c>
      <c r="H21" s="144"/>
      <c r="I21" s="184" t="e">
        <f>AVERAGE(I18:K20)</f>
        <v>#DIV/0!</v>
      </c>
      <c r="J21" s="185"/>
      <c r="K21" s="186"/>
      <c r="M21" s="173" t="s">
        <v>40</v>
      </c>
      <c r="N21" s="173"/>
      <c r="O21" s="173"/>
      <c r="P21" s="173"/>
      <c r="Q21" s="103" t="e">
        <f>IF(S20=TRUE, 1, 0)</f>
        <v>#DIV/0!</v>
      </c>
    </row>
    <row r="22" spans="1:22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173"/>
      <c r="N22" s="173"/>
      <c r="O22" s="173"/>
      <c r="P22" s="173"/>
      <c r="Q22" s="106"/>
    </row>
    <row r="23" spans="1:22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62"/>
      <c r="N23" s="62"/>
      <c r="O23" s="63"/>
      <c r="P23" s="63"/>
      <c r="Q23" s="7"/>
      <c r="R23" s="7"/>
    </row>
    <row r="24" spans="1:22" ht="13.5" customHeight="1" thickBot="1" x14ac:dyDescent="0.25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  <c r="N24" s="4"/>
      <c r="O24" s="3"/>
      <c r="P24" s="3"/>
    </row>
    <row r="25" spans="1:22" ht="20.100000000000001" customHeight="1" x14ac:dyDescent="0.2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3"/>
      <c r="R25" s="74"/>
    </row>
    <row r="26" spans="1:22" ht="20.100000000000001" customHeight="1" x14ac:dyDescent="0.2">
      <c r="A26" s="134"/>
      <c r="B26" s="214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6"/>
      <c r="R26" s="74"/>
    </row>
    <row r="27" spans="1:22" ht="20.100000000000001" customHeight="1" thickBot="1" x14ac:dyDescent="0.25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9"/>
    </row>
    <row r="28" spans="1:22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22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22" ht="20.100000000000001" customHeight="1" thickBot="1" x14ac:dyDescent="0.25">
      <c r="A30" s="140" t="s">
        <v>21</v>
      </c>
      <c r="B30" s="141"/>
      <c r="C30" s="141"/>
      <c r="D30" s="141"/>
      <c r="E30" s="141"/>
      <c r="F30" s="141"/>
      <c r="G30" s="142"/>
      <c r="H30" s="60"/>
      <c r="I30" s="60"/>
      <c r="J30" s="60"/>
      <c r="K30" s="60"/>
      <c r="L30" s="60"/>
      <c r="M30" s="60"/>
      <c r="N30" s="60"/>
      <c r="O30" s="60"/>
      <c r="P30" s="60"/>
      <c r="Q30" s="55"/>
      <c r="R30" s="61"/>
    </row>
    <row r="31" spans="1:22" ht="19.149999999999999" customHeight="1" thickBot="1" x14ac:dyDescent="0.25">
      <c r="A31" s="5" t="s">
        <v>6</v>
      </c>
      <c r="B31" s="215"/>
      <c r="C31" s="166" t="s">
        <v>26</v>
      </c>
      <c r="D31" s="167"/>
      <c r="E31" s="121" t="s">
        <v>25</v>
      </c>
      <c r="F31" s="123"/>
      <c r="G31" s="123"/>
      <c r="H31" s="122"/>
      <c r="I31" s="121" t="s">
        <v>22</v>
      </c>
      <c r="J31" s="122"/>
      <c r="K31" s="123" t="s">
        <v>23</v>
      </c>
      <c r="L31" s="123"/>
      <c r="M31" s="124" t="s">
        <v>3</v>
      </c>
      <c r="N31" s="124"/>
      <c r="O31" s="117" t="s">
        <v>4</v>
      </c>
      <c r="P31" s="118"/>
      <c r="Q31" s="65" t="s">
        <v>24</v>
      </c>
    </row>
    <row r="32" spans="1:22" ht="18.75" customHeight="1" thickBot="1" x14ac:dyDescent="0.25">
      <c r="A32" s="66" t="s">
        <v>27</v>
      </c>
      <c r="B32" s="216"/>
      <c r="C32" s="164"/>
      <c r="D32" s="165"/>
      <c r="E32" s="156"/>
      <c r="F32" s="170"/>
      <c r="G32" s="170"/>
      <c r="H32" s="157"/>
      <c r="I32" s="156"/>
      <c r="J32" s="157"/>
      <c r="K32" s="158"/>
      <c r="L32" s="159"/>
      <c r="M32" s="115"/>
      <c r="N32" s="116"/>
      <c r="O32" s="119"/>
      <c r="P32" s="120"/>
      <c r="Q32" s="64">
        <f t="shared" ref="Q32:Q40" si="4">M32-O32</f>
        <v>0</v>
      </c>
    </row>
    <row r="33" spans="1:17" ht="18.75" customHeight="1" thickBot="1" x14ac:dyDescent="0.25">
      <c r="A33" s="67" t="s">
        <v>27</v>
      </c>
      <c r="B33" s="67"/>
      <c r="C33" s="163"/>
      <c r="D33" s="163"/>
      <c r="E33" s="125"/>
      <c r="F33" s="162"/>
      <c r="G33" s="162"/>
      <c r="H33" s="126"/>
      <c r="I33" s="125"/>
      <c r="J33" s="126"/>
      <c r="K33" s="113"/>
      <c r="L33" s="114"/>
      <c r="M33" s="115"/>
      <c r="N33" s="116"/>
      <c r="O33" s="119"/>
      <c r="P33" s="120"/>
      <c r="Q33" s="64">
        <f t="shared" si="4"/>
        <v>0</v>
      </c>
    </row>
    <row r="34" spans="1:17" ht="19.149999999999999" customHeight="1" thickBot="1" x14ac:dyDescent="0.25">
      <c r="A34" s="67" t="s">
        <v>27</v>
      </c>
      <c r="B34" s="217"/>
      <c r="C34" s="168"/>
      <c r="D34" s="169"/>
      <c r="E34" s="125"/>
      <c r="F34" s="162"/>
      <c r="G34" s="162"/>
      <c r="H34" s="126"/>
      <c r="I34" s="125"/>
      <c r="J34" s="126"/>
      <c r="K34" s="125"/>
      <c r="L34" s="155"/>
      <c r="M34" s="160"/>
      <c r="N34" s="161"/>
      <c r="O34" s="171"/>
      <c r="P34" s="172"/>
      <c r="Q34" s="64">
        <f t="shared" si="4"/>
        <v>0</v>
      </c>
    </row>
    <row r="35" spans="1:17" ht="19.5" customHeight="1" thickBot="1" x14ac:dyDescent="0.25">
      <c r="A35" s="66" t="s">
        <v>27</v>
      </c>
      <c r="B35" s="216"/>
      <c r="C35" s="210"/>
      <c r="D35" s="211"/>
      <c r="E35" s="168"/>
      <c r="F35" s="212"/>
      <c r="G35" s="212"/>
      <c r="H35" s="169"/>
      <c r="I35" s="168"/>
      <c r="J35" s="169"/>
      <c r="K35" s="168"/>
      <c r="L35" s="169"/>
      <c r="M35" s="160"/>
      <c r="N35" s="161"/>
      <c r="O35" s="171"/>
      <c r="P35" s="172"/>
      <c r="Q35" s="64">
        <f t="shared" si="4"/>
        <v>0</v>
      </c>
    </row>
    <row r="36" spans="1:17" ht="19.5" customHeight="1" thickBot="1" x14ac:dyDescent="0.25">
      <c r="A36" s="67" t="s">
        <v>27</v>
      </c>
      <c r="B36" s="217"/>
      <c r="C36" s="168"/>
      <c r="D36" s="169"/>
      <c r="E36" s="125"/>
      <c r="F36" s="162"/>
      <c r="G36" s="162"/>
      <c r="H36" s="126"/>
      <c r="I36" s="125"/>
      <c r="J36" s="126"/>
      <c r="K36" s="125"/>
      <c r="L36" s="126"/>
      <c r="M36" s="160"/>
      <c r="N36" s="161"/>
      <c r="O36" s="171"/>
      <c r="P36" s="172"/>
      <c r="Q36" s="64">
        <f t="shared" si="4"/>
        <v>0</v>
      </c>
    </row>
    <row r="37" spans="1:17" ht="19.5" customHeight="1" thickBot="1" x14ac:dyDescent="0.25">
      <c r="A37" s="67" t="s">
        <v>27</v>
      </c>
      <c r="B37" s="217"/>
      <c r="C37" s="168"/>
      <c r="D37" s="169"/>
      <c r="E37" s="125"/>
      <c r="F37" s="162"/>
      <c r="G37" s="162"/>
      <c r="H37" s="126"/>
      <c r="I37" s="125"/>
      <c r="J37" s="126"/>
      <c r="K37" s="125"/>
      <c r="L37" s="126"/>
      <c r="M37" s="160"/>
      <c r="N37" s="161"/>
      <c r="O37" s="171"/>
      <c r="P37" s="172"/>
      <c r="Q37" s="64">
        <f t="shared" si="4"/>
        <v>0</v>
      </c>
    </row>
    <row r="38" spans="1:17" ht="19.5" customHeight="1" thickBot="1" x14ac:dyDescent="0.25">
      <c r="A38" s="66" t="s">
        <v>27</v>
      </c>
      <c r="B38" s="216"/>
      <c r="C38" s="210"/>
      <c r="D38" s="211"/>
      <c r="E38" s="168"/>
      <c r="F38" s="212"/>
      <c r="G38" s="212"/>
      <c r="H38" s="169"/>
      <c r="I38" s="168"/>
      <c r="J38" s="169"/>
      <c r="K38" s="168"/>
      <c r="L38" s="169"/>
      <c r="M38" s="160"/>
      <c r="N38" s="161"/>
      <c r="O38" s="171"/>
      <c r="P38" s="172"/>
      <c r="Q38" s="64">
        <f t="shared" si="4"/>
        <v>0</v>
      </c>
    </row>
    <row r="39" spans="1:17" ht="19.5" customHeight="1" thickBot="1" x14ac:dyDescent="0.25">
      <c r="A39" s="67" t="s">
        <v>27</v>
      </c>
      <c r="B39" s="217"/>
      <c r="C39" s="168"/>
      <c r="D39" s="169"/>
      <c r="E39" s="125"/>
      <c r="F39" s="162"/>
      <c r="G39" s="162"/>
      <c r="H39" s="126"/>
      <c r="I39" s="125"/>
      <c r="J39" s="126"/>
      <c r="K39" s="125"/>
      <c r="L39" s="126"/>
      <c r="M39" s="160"/>
      <c r="N39" s="161"/>
      <c r="O39" s="171"/>
      <c r="P39" s="172"/>
      <c r="Q39" s="64">
        <f t="shared" si="4"/>
        <v>0</v>
      </c>
    </row>
    <row r="40" spans="1:17" ht="18.75" customHeight="1" x14ac:dyDescent="0.2">
      <c r="A40" s="67" t="s">
        <v>27</v>
      </c>
      <c r="B40" s="217"/>
      <c r="C40" s="168"/>
      <c r="D40" s="169"/>
      <c r="E40" s="125"/>
      <c r="F40" s="162"/>
      <c r="G40" s="162"/>
      <c r="H40" s="126"/>
      <c r="I40" s="125"/>
      <c r="J40" s="126"/>
      <c r="K40" s="125"/>
      <c r="L40" s="126"/>
      <c r="M40" s="160"/>
      <c r="N40" s="161"/>
      <c r="O40" s="171"/>
      <c r="P40" s="172"/>
      <c r="Q40" s="64">
        <f t="shared" si="4"/>
        <v>0</v>
      </c>
    </row>
    <row r="41" spans="1:1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x14ac:dyDescent="0.2">
      <c r="M581" s="2"/>
      <c r="N581" s="2"/>
      <c r="O581" s="2"/>
      <c r="P581" s="2"/>
    </row>
    <row r="582" spans="1:16" x14ac:dyDescent="0.2">
      <c r="M582" s="2"/>
      <c r="N582" s="2"/>
      <c r="O582" s="2"/>
      <c r="P582" s="2"/>
    </row>
    <row r="583" spans="1:16" x14ac:dyDescent="0.2">
      <c r="M583" s="2"/>
      <c r="N583" s="2"/>
      <c r="O583" s="2"/>
      <c r="P583" s="2"/>
    </row>
    <row r="584" spans="1:16" x14ac:dyDescent="0.2">
      <c r="M584" s="2"/>
      <c r="N584" s="2"/>
      <c r="O584" s="2"/>
      <c r="P584" s="2"/>
    </row>
    <row r="585" spans="1:16" x14ac:dyDescent="0.2">
      <c r="M585" s="2"/>
      <c r="N585" s="2"/>
      <c r="O585" s="2"/>
      <c r="P585" s="2"/>
    </row>
    <row r="586" spans="1:16" x14ac:dyDescent="0.2">
      <c r="M586" s="2"/>
      <c r="N586" s="2"/>
      <c r="O586" s="2"/>
      <c r="P586" s="2"/>
    </row>
    <row r="587" spans="1:16" x14ac:dyDescent="0.2">
      <c r="M587" s="2"/>
      <c r="N587" s="2"/>
      <c r="O587" s="2"/>
      <c r="P587" s="2"/>
    </row>
    <row r="588" spans="1:16" x14ac:dyDescent="0.2">
      <c r="M588" s="2"/>
      <c r="N588" s="2"/>
      <c r="O588" s="2"/>
      <c r="P588" s="2"/>
    </row>
    <row r="589" spans="1:16" x14ac:dyDescent="0.2">
      <c r="M589" s="2"/>
      <c r="N589" s="2"/>
      <c r="O589" s="2"/>
      <c r="P589" s="2"/>
    </row>
    <row r="590" spans="1:16" x14ac:dyDescent="0.2">
      <c r="M590" s="2"/>
      <c r="N590" s="2"/>
      <c r="O590" s="2"/>
      <c r="P590" s="2"/>
    </row>
  </sheetData>
  <mergeCells count="88">
    <mergeCell ref="C40:D40"/>
    <mergeCell ref="E40:H40"/>
    <mergeCell ref="I40:J40"/>
    <mergeCell ref="K40:L40"/>
    <mergeCell ref="M40:N40"/>
    <mergeCell ref="O40:P40"/>
    <mergeCell ref="C39:D39"/>
    <mergeCell ref="E39:H39"/>
    <mergeCell ref="I39:J39"/>
    <mergeCell ref="K39:L39"/>
    <mergeCell ref="M39:N39"/>
    <mergeCell ref="O39:P39"/>
    <mergeCell ref="C38:D38"/>
    <mergeCell ref="E38:H38"/>
    <mergeCell ref="I38:J38"/>
    <mergeCell ref="K38:L38"/>
    <mergeCell ref="M38:N38"/>
    <mergeCell ref="O38:P38"/>
    <mergeCell ref="C37:D37"/>
    <mergeCell ref="E37:H37"/>
    <mergeCell ref="I37:J37"/>
    <mergeCell ref="K37:L37"/>
    <mergeCell ref="M37:N37"/>
    <mergeCell ref="O37:P37"/>
    <mergeCell ref="C36:D36"/>
    <mergeCell ref="E36:H36"/>
    <mergeCell ref="I36:J36"/>
    <mergeCell ref="K36:L36"/>
    <mergeCell ref="M36:N36"/>
    <mergeCell ref="O36:P36"/>
    <mergeCell ref="C35:D35"/>
    <mergeCell ref="E35:H35"/>
    <mergeCell ref="I35:J35"/>
    <mergeCell ref="K35:L35"/>
    <mergeCell ref="M35:N35"/>
    <mergeCell ref="O35:P35"/>
    <mergeCell ref="C34:D34"/>
    <mergeCell ref="E34:H34"/>
    <mergeCell ref="I34:J34"/>
    <mergeCell ref="K34:L34"/>
    <mergeCell ref="M34:N34"/>
    <mergeCell ref="O34:P34"/>
    <mergeCell ref="C33:D33"/>
    <mergeCell ref="E33:H33"/>
    <mergeCell ref="I33:J33"/>
    <mergeCell ref="K33:L33"/>
    <mergeCell ref="M33:N33"/>
    <mergeCell ref="O33:P33"/>
    <mergeCell ref="O31:P31"/>
    <mergeCell ref="C32:D32"/>
    <mergeCell ref="E32:H32"/>
    <mergeCell ref="I32:J32"/>
    <mergeCell ref="K32:L32"/>
    <mergeCell ref="M32:N32"/>
    <mergeCell ref="O32:P32"/>
    <mergeCell ref="G21:H21"/>
    <mergeCell ref="I21:K21"/>
    <mergeCell ref="M21:P22"/>
    <mergeCell ref="A25:Q27"/>
    <mergeCell ref="A30:G30"/>
    <mergeCell ref="C31:D31"/>
    <mergeCell ref="E31:H31"/>
    <mergeCell ref="I31:J31"/>
    <mergeCell ref="K31:L31"/>
    <mergeCell ref="M31:N31"/>
    <mergeCell ref="A19:C19"/>
    <mergeCell ref="G19:H19"/>
    <mergeCell ref="I19:K19"/>
    <mergeCell ref="M19:P20"/>
    <mergeCell ref="A20:C20"/>
    <mergeCell ref="G20:H20"/>
    <mergeCell ref="I20:K20"/>
    <mergeCell ref="A14:C14"/>
    <mergeCell ref="G16:H17"/>
    <mergeCell ref="I16:K17"/>
    <mergeCell ref="A17:C17"/>
    <mergeCell ref="M17:P18"/>
    <mergeCell ref="A18:C18"/>
    <mergeCell ref="G18:H18"/>
    <mergeCell ref="I18:K18"/>
    <mergeCell ref="A2:Q2"/>
    <mergeCell ref="D4:E4"/>
    <mergeCell ref="F4:G4"/>
    <mergeCell ref="H4:I4"/>
    <mergeCell ref="J4:K4"/>
    <mergeCell ref="L4:M4"/>
    <mergeCell ref="N4:O4"/>
    <mergeCell ref="P4:Q4"/>
  </mergeCells>
  <conditionalFormatting sqref="S16:S20">
    <cfRule type="expression" priority="1">
      <formula>TRUE</formula>
    </cfRule>
  </conditionalFormatting>
  <conditionalFormatting sqref="Q16">
    <cfRule type="expression" priority="4">
      <formula>$S$16:$S$20=TRUE</formula>
    </cfRule>
  </conditionalFormatting>
  <conditionalFormatting sqref="Q17 Q19 Q21">
    <cfRule type="iconSet" priority="5">
      <iconSet iconSet="3Symbols2">
        <cfvo type="percent" val="0"/>
        <cfvo type="percent" val="33"/>
        <cfvo type="formula" val="1"/>
      </iconSet>
    </cfRule>
    <cfRule type="iconSet" priority="6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ACB397D-2B21-49AF-8FA9-8DC5EFDC67B9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S16:S20</xm:sqref>
        </x14:conditionalFormatting>
        <x14:conditionalFormatting xmlns:xm="http://schemas.microsoft.com/office/excel/2006/main">
          <x14:cfRule type="iconSet" priority="3" id="{7BAEBAD8-6C34-4497-85C8-9D88D2853EFF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Q16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0"/>
  <sheetViews>
    <sheetView showGridLines="0" zoomScaleNormal="100" zoomScaleSheetLayoutView="55" workbookViewId="0">
      <selection activeCell="A25" sqref="A25:Q27"/>
    </sheetView>
  </sheetViews>
  <sheetFormatPr defaultColWidth="9.140625" defaultRowHeight="12.75" x14ac:dyDescent="0.2"/>
  <cols>
    <col min="1" max="1" width="10.5703125" style="1" customWidth="1"/>
    <col min="2" max="2" width="13.140625" style="1" customWidth="1"/>
    <col min="3" max="3" width="10.85546875" style="1" customWidth="1"/>
    <col min="4" max="4" width="10.7109375" style="1" customWidth="1"/>
    <col min="5" max="5" width="9.7109375" style="1" customWidth="1"/>
    <col min="6" max="6" width="9.5703125" style="1" customWidth="1"/>
    <col min="7" max="7" width="10" style="1" customWidth="1"/>
    <col min="8" max="8" width="8.5703125" style="1" customWidth="1"/>
    <col min="9" max="9" width="9.28515625" style="1" customWidth="1"/>
    <col min="10" max="10" width="8.7109375" style="1" customWidth="1"/>
    <col min="11" max="11" width="7.7109375" style="1" customWidth="1"/>
    <col min="12" max="12" width="8.42578125" style="1" customWidth="1"/>
    <col min="13" max="13" width="7.7109375" style="1" customWidth="1"/>
    <col min="14" max="14" width="8.28515625" style="1" customWidth="1"/>
    <col min="15" max="15" width="7.5703125" style="1" customWidth="1"/>
    <col min="16" max="16" width="8" style="1" bestFit="1" customWidth="1"/>
    <col min="17" max="17" width="9.140625" style="1" bestFit="1" customWidth="1"/>
    <col min="18" max="18" width="17.42578125" style="1" customWidth="1"/>
    <col min="19" max="22" width="9.140625" style="1" hidden="1" customWidth="1"/>
    <col min="23" max="16384" width="9.140625" style="1"/>
  </cols>
  <sheetData>
    <row r="1" spans="1:22" ht="165.75" customHeight="1" x14ac:dyDescent="0.2"/>
    <row r="2" spans="1:22" ht="21.75" customHeight="1" x14ac:dyDescent="0.25">
      <c r="A2" s="174" t="s">
        <v>37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</row>
    <row r="3" spans="1:22" ht="9.75" customHeight="1" thickBot="1" x14ac:dyDescent="0.3">
      <c r="A3" s="94"/>
      <c r="B3" s="94"/>
    </row>
    <row r="4" spans="1:22" ht="20.100000000000001" customHeight="1" thickBot="1" x14ac:dyDescent="0.25">
      <c r="A4" s="6"/>
      <c r="B4" s="6"/>
      <c r="C4" s="8" t="s">
        <v>5</v>
      </c>
      <c r="D4" s="147" t="s">
        <v>0</v>
      </c>
      <c r="E4" s="148"/>
      <c r="F4" s="122" t="s">
        <v>1</v>
      </c>
      <c r="G4" s="121"/>
      <c r="H4" s="153" t="s">
        <v>2</v>
      </c>
      <c r="I4" s="154"/>
      <c r="J4" s="145" t="s">
        <v>30</v>
      </c>
      <c r="K4" s="146"/>
      <c r="L4" s="151" t="s">
        <v>3</v>
      </c>
      <c r="M4" s="152"/>
      <c r="N4" s="149" t="s">
        <v>4</v>
      </c>
      <c r="O4" s="150"/>
      <c r="P4" s="149" t="s">
        <v>42</v>
      </c>
      <c r="Q4" s="150"/>
      <c r="R4" s="7"/>
      <c r="S4" s="69"/>
    </row>
    <row r="5" spans="1:22" ht="20.100000000000001" customHeight="1" thickBot="1" x14ac:dyDescent="0.25">
      <c r="A5" s="9" t="s">
        <v>6</v>
      </c>
      <c r="B5" s="9" t="s">
        <v>47</v>
      </c>
      <c r="C5" s="22" t="s">
        <v>9</v>
      </c>
      <c r="D5" s="10" t="s">
        <v>7</v>
      </c>
      <c r="E5" s="11" t="s">
        <v>8</v>
      </c>
      <c r="F5" s="12" t="s">
        <v>7</v>
      </c>
      <c r="G5" s="13" t="s">
        <v>8</v>
      </c>
      <c r="H5" s="14" t="s">
        <v>7</v>
      </c>
      <c r="I5" s="15" t="s">
        <v>8</v>
      </c>
      <c r="J5" s="16" t="s">
        <v>7</v>
      </c>
      <c r="K5" s="17" t="s">
        <v>8</v>
      </c>
      <c r="L5" s="18" t="s">
        <v>7</v>
      </c>
      <c r="M5" s="19" t="s">
        <v>8</v>
      </c>
      <c r="N5" s="20" t="s">
        <v>7</v>
      </c>
      <c r="O5" s="21" t="s">
        <v>8</v>
      </c>
      <c r="P5" s="20" t="s">
        <v>7</v>
      </c>
      <c r="Q5" s="21" t="s">
        <v>8</v>
      </c>
      <c r="R5" s="7"/>
      <c r="S5" s="69"/>
    </row>
    <row r="6" spans="1:22" ht="20.100000000000001" customHeight="1" x14ac:dyDescent="0.2">
      <c r="A6" s="221" t="s">
        <v>28</v>
      </c>
      <c r="B6" s="224" t="s">
        <v>52</v>
      </c>
      <c r="C6" s="218" t="s">
        <v>45</v>
      </c>
      <c r="D6" s="23">
        <v>3000</v>
      </c>
      <c r="E6" s="24"/>
      <c r="F6" s="23">
        <f t="shared" ref="F6:G7" si="0">D6-H6</f>
        <v>2575</v>
      </c>
      <c r="G6" s="24">
        <f t="shared" si="0"/>
        <v>0</v>
      </c>
      <c r="H6" s="25">
        <v>425</v>
      </c>
      <c r="I6" s="26"/>
      <c r="J6" s="27">
        <f>H6/D6</f>
        <v>0.14166666666666666</v>
      </c>
      <c r="K6" s="28" t="e">
        <f>I6/E6</f>
        <v>#DIV/0!</v>
      </c>
      <c r="L6" s="29"/>
      <c r="M6" s="30"/>
      <c r="N6" s="31"/>
      <c r="O6" s="32"/>
      <c r="P6" s="33"/>
      <c r="Q6" s="34"/>
      <c r="R6" s="75"/>
      <c r="S6" s="73"/>
    </row>
    <row r="7" spans="1:22" ht="20.100000000000001" customHeight="1" x14ac:dyDescent="0.2">
      <c r="A7" s="222" t="s">
        <v>29</v>
      </c>
      <c r="B7" s="225" t="s">
        <v>52</v>
      </c>
      <c r="C7" s="219" t="s">
        <v>45</v>
      </c>
      <c r="D7" s="35">
        <v>3000</v>
      </c>
      <c r="E7" s="36"/>
      <c r="F7" s="35">
        <f t="shared" si="0"/>
        <v>2575</v>
      </c>
      <c r="G7" s="36">
        <f t="shared" si="0"/>
        <v>0</v>
      </c>
      <c r="H7" s="37">
        <v>425</v>
      </c>
      <c r="I7" s="38"/>
      <c r="J7" s="39">
        <f t="shared" ref="J7:K7" si="1">H7/D7</f>
        <v>0.14166666666666666</v>
      </c>
      <c r="K7" s="40" t="e">
        <f t="shared" si="1"/>
        <v>#DIV/0!</v>
      </c>
      <c r="L7" s="41"/>
      <c r="M7" s="42"/>
      <c r="N7" s="43"/>
      <c r="O7" s="44"/>
      <c r="P7" s="45"/>
      <c r="Q7" s="46"/>
      <c r="R7" s="68"/>
      <c r="S7" s="73"/>
    </row>
    <row r="8" spans="1:22" ht="20.100000000000001" customHeight="1" x14ac:dyDescent="0.2">
      <c r="A8" s="222" t="s">
        <v>31</v>
      </c>
      <c r="B8" s="225" t="s">
        <v>53</v>
      </c>
      <c r="C8" s="219" t="s">
        <v>46</v>
      </c>
      <c r="D8" s="35">
        <v>5000</v>
      </c>
      <c r="E8" s="36"/>
      <c r="F8" s="35">
        <f t="shared" ref="F8" si="2">D8-H8</f>
        <v>4050</v>
      </c>
      <c r="G8" s="36">
        <f t="shared" ref="G8" si="3">E8-I8</f>
        <v>0</v>
      </c>
      <c r="H8" s="37">
        <v>950</v>
      </c>
      <c r="I8" s="38"/>
      <c r="J8" s="39">
        <f t="shared" ref="J8" si="4">H8/D8</f>
        <v>0.19</v>
      </c>
      <c r="K8" s="40" t="e">
        <f t="shared" ref="K8" si="5">I8/E8</f>
        <v>#DIV/0!</v>
      </c>
      <c r="L8" s="41"/>
      <c r="M8" s="42"/>
      <c r="N8" s="43"/>
      <c r="O8" s="44"/>
      <c r="P8" s="45"/>
      <c r="Q8" s="46"/>
      <c r="R8" s="68"/>
      <c r="S8" s="73"/>
    </row>
    <row r="9" spans="1:22" ht="20.100000000000001" customHeight="1" x14ac:dyDescent="0.2">
      <c r="A9" s="222" t="s">
        <v>13</v>
      </c>
      <c r="B9" s="225" t="s">
        <v>50</v>
      </c>
      <c r="C9" s="219"/>
      <c r="D9" s="47"/>
      <c r="E9" s="48"/>
      <c r="F9" s="47" t="s">
        <v>10</v>
      </c>
      <c r="G9" s="48"/>
      <c r="H9" s="41"/>
      <c r="I9" s="42"/>
      <c r="J9" s="49"/>
      <c r="K9" s="42"/>
      <c r="L9" s="37">
        <v>1800</v>
      </c>
      <c r="M9" s="38"/>
      <c r="N9" s="43"/>
      <c r="O9" s="44"/>
      <c r="P9" s="45"/>
      <c r="Q9" s="46"/>
      <c r="R9" s="55"/>
      <c r="S9" s="73"/>
    </row>
    <row r="10" spans="1:22" ht="20.100000000000001" customHeight="1" x14ac:dyDescent="0.2">
      <c r="A10" s="222" t="s">
        <v>43</v>
      </c>
      <c r="B10" s="225" t="s">
        <v>48</v>
      </c>
      <c r="C10" s="219"/>
      <c r="D10" s="47"/>
      <c r="E10" s="48"/>
      <c r="F10" s="47"/>
      <c r="G10" s="48"/>
      <c r="H10" s="41"/>
      <c r="I10" s="42"/>
      <c r="J10" s="49"/>
      <c r="K10" s="42"/>
      <c r="L10" s="41"/>
      <c r="M10" s="42"/>
      <c r="N10" s="50">
        <v>2200</v>
      </c>
      <c r="O10" s="51"/>
      <c r="P10" s="45"/>
      <c r="Q10" s="46"/>
      <c r="R10" s="68"/>
      <c r="S10" s="73"/>
    </row>
    <row r="11" spans="1:22" ht="20.100000000000001" customHeight="1" x14ac:dyDescent="0.2">
      <c r="A11" s="222" t="s">
        <v>44</v>
      </c>
      <c r="B11" s="225" t="s">
        <v>49</v>
      </c>
      <c r="C11" s="219"/>
      <c r="D11" s="47"/>
      <c r="E11" s="48"/>
      <c r="F11" s="47"/>
      <c r="G11" s="48"/>
      <c r="H11" s="41"/>
      <c r="I11" s="42"/>
      <c r="J11" s="49"/>
      <c r="K11" s="42"/>
      <c r="L11" s="41"/>
      <c r="M11" s="42"/>
      <c r="N11" s="50">
        <v>850</v>
      </c>
      <c r="O11" s="51"/>
      <c r="P11" s="45"/>
      <c r="Q11" s="46"/>
      <c r="R11" s="68"/>
      <c r="S11" s="73"/>
    </row>
    <row r="12" spans="1:22" ht="20.100000000000001" customHeight="1" x14ac:dyDescent="0.2">
      <c r="A12" s="222" t="s">
        <v>11</v>
      </c>
      <c r="B12" s="225" t="s">
        <v>51</v>
      </c>
      <c r="C12" s="219"/>
      <c r="D12" s="52"/>
      <c r="E12" s="48"/>
      <c r="F12" s="47"/>
      <c r="G12" s="48"/>
      <c r="H12" s="41"/>
      <c r="I12" s="42"/>
      <c r="J12" s="49"/>
      <c r="K12" s="42"/>
      <c r="L12" s="41"/>
      <c r="M12" s="42"/>
      <c r="N12" s="43"/>
      <c r="O12" s="44"/>
      <c r="P12" s="53">
        <v>150</v>
      </c>
      <c r="Q12" s="54"/>
      <c r="R12" s="68"/>
      <c r="S12" s="73"/>
    </row>
    <row r="13" spans="1:22" ht="20.100000000000001" customHeight="1" thickBot="1" x14ac:dyDescent="0.25">
      <c r="A13" s="223" t="s">
        <v>12</v>
      </c>
      <c r="B13" s="226" t="s">
        <v>51</v>
      </c>
      <c r="C13" s="220"/>
      <c r="D13" s="86"/>
      <c r="E13" s="87"/>
      <c r="F13" s="88"/>
      <c r="G13" s="87"/>
      <c r="H13" s="89"/>
      <c r="I13" s="57"/>
      <c r="J13" s="56"/>
      <c r="K13" s="57"/>
      <c r="L13" s="89"/>
      <c r="M13" s="57"/>
      <c r="N13" s="90"/>
      <c r="O13" s="91"/>
      <c r="P13" s="58">
        <v>150</v>
      </c>
      <c r="Q13" s="59"/>
      <c r="R13" s="68"/>
      <c r="S13" s="73"/>
    </row>
    <row r="14" spans="1:22" ht="20.100000000000001" customHeight="1" thickBot="1" x14ac:dyDescent="0.25">
      <c r="A14" s="111" t="s">
        <v>32</v>
      </c>
      <c r="B14" s="213"/>
      <c r="C14" s="112"/>
      <c r="D14" s="77">
        <f t="shared" ref="D14:I14" si="6">SUM(D6:D13)</f>
        <v>11000</v>
      </c>
      <c r="E14" s="78">
        <f t="shared" si="6"/>
        <v>0</v>
      </c>
      <c r="F14" s="77">
        <f t="shared" si="6"/>
        <v>9200</v>
      </c>
      <c r="G14" s="78">
        <f t="shared" si="6"/>
        <v>0</v>
      </c>
      <c r="H14" s="79">
        <f t="shared" si="6"/>
        <v>1800</v>
      </c>
      <c r="I14" s="80">
        <f t="shared" si="6"/>
        <v>0</v>
      </c>
      <c r="J14" s="81"/>
      <c r="K14" s="82"/>
      <c r="L14" s="79">
        <f t="shared" ref="L14:Q14" si="7">SUM(L6:L13)</f>
        <v>1800</v>
      </c>
      <c r="M14" s="80">
        <f t="shared" si="7"/>
        <v>0</v>
      </c>
      <c r="N14" s="110">
        <f t="shared" si="7"/>
        <v>3050</v>
      </c>
      <c r="O14" s="83">
        <f t="shared" si="7"/>
        <v>0</v>
      </c>
      <c r="P14" s="84">
        <f t="shared" si="7"/>
        <v>300</v>
      </c>
      <c r="Q14" s="85">
        <f t="shared" si="7"/>
        <v>0</v>
      </c>
      <c r="R14" s="55"/>
      <c r="S14" s="73"/>
    </row>
    <row r="15" spans="1:22" ht="20.100000000000001" customHeight="1" thickBot="1" x14ac:dyDescent="0.25">
      <c r="A15" s="70"/>
      <c r="B15" s="70"/>
      <c r="C15" s="60"/>
      <c r="D15" s="60"/>
      <c r="E15" s="60"/>
      <c r="F15" s="60"/>
      <c r="G15" s="71"/>
      <c r="H15" s="71"/>
      <c r="I15" s="76"/>
      <c r="J15" s="76"/>
      <c r="K15" s="71"/>
      <c r="L15" s="71"/>
      <c r="M15" s="72"/>
      <c r="N15" s="72"/>
      <c r="O15" s="72"/>
      <c r="P15" s="72"/>
      <c r="Q15" s="55"/>
      <c r="R15" s="73"/>
    </row>
    <row r="16" spans="1:22" ht="20.100000000000001" customHeight="1" thickBot="1" x14ac:dyDescent="0.25">
      <c r="A16" s="105" t="s">
        <v>33</v>
      </c>
      <c r="B16" s="105"/>
      <c r="C16" s="92"/>
      <c r="D16" s="92"/>
      <c r="E16" s="92"/>
      <c r="G16" s="204" t="s">
        <v>14</v>
      </c>
      <c r="H16" s="205"/>
      <c r="I16" s="178" t="s">
        <v>36</v>
      </c>
      <c r="J16" s="179"/>
      <c r="K16" s="180"/>
      <c r="M16" s="104" t="s">
        <v>38</v>
      </c>
      <c r="N16" s="93"/>
      <c r="O16" s="93"/>
      <c r="P16" s="93"/>
      <c r="Q16" s="93"/>
      <c r="S16" s="1" t="b">
        <f>U16=V16</f>
        <v>1</v>
      </c>
      <c r="U16" s="1" t="b">
        <f>D20&lt;0</f>
        <v>0</v>
      </c>
      <c r="V16" s="1" t="b">
        <f>E20&lt;0</f>
        <v>0</v>
      </c>
    </row>
    <row r="17" spans="1:22" ht="18.75" customHeight="1" thickBot="1" x14ac:dyDescent="0.25">
      <c r="A17" s="196" t="s">
        <v>32</v>
      </c>
      <c r="B17" s="197"/>
      <c r="C17" s="197"/>
      <c r="D17" s="95" t="s">
        <v>7</v>
      </c>
      <c r="E17" s="96" t="s">
        <v>8</v>
      </c>
      <c r="G17" s="206"/>
      <c r="H17" s="207"/>
      <c r="I17" s="181"/>
      <c r="J17" s="182"/>
      <c r="K17" s="183"/>
      <c r="M17" s="175" t="s">
        <v>41</v>
      </c>
      <c r="N17" s="175"/>
      <c r="O17" s="175"/>
      <c r="P17" s="175"/>
      <c r="Q17" s="107">
        <f>IF(S16=TRUE, 1, 0)</f>
        <v>1</v>
      </c>
    </row>
    <row r="18" spans="1:22" ht="18.75" customHeight="1" x14ac:dyDescent="0.2">
      <c r="A18" s="198" t="s">
        <v>35</v>
      </c>
      <c r="B18" s="199"/>
      <c r="C18" s="199"/>
      <c r="D18" s="97">
        <f>H14+L14</f>
        <v>3600</v>
      </c>
      <c r="E18" s="98">
        <f>I14+M14</f>
        <v>0</v>
      </c>
      <c r="G18" s="127" t="s">
        <v>15</v>
      </c>
      <c r="H18" s="128"/>
      <c r="I18" s="187"/>
      <c r="J18" s="188"/>
      <c r="K18" s="189"/>
      <c r="M18" s="176"/>
      <c r="N18" s="176"/>
      <c r="O18" s="176"/>
      <c r="P18" s="176"/>
      <c r="Q18" s="109"/>
      <c r="S18" s="1" t="e">
        <f>U18=V18</f>
        <v>#DIV/0!</v>
      </c>
      <c r="U18" s="1" t="e">
        <f>I21&lt;0</f>
        <v>#DIV/0!</v>
      </c>
      <c r="V18" s="1" t="b">
        <f>E20&lt;0</f>
        <v>0</v>
      </c>
    </row>
    <row r="19" spans="1:22" ht="18.75" customHeight="1" thickBot="1" x14ac:dyDescent="0.25">
      <c r="A19" s="200" t="s">
        <v>34</v>
      </c>
      <c r="B19" s="201"/>
      <c r="C19" s="201"/>
      <c r="D19" s="101">
        <f>N14+P14</f>
        <v>3350</v>
      </c>
      <c r="E19" s="102">
        <f>O14+Q14</f>
        <v>0</v>
      </c>
      <c r="G19" s="129" t="s">
        <v>16</v>
      </c>
      <c r="H19" s="130"/>
      <c r="I19" s="190"/>
      <c r="J19" s="191"/>
      <c r="K19" s="192"/>
      <c r="M19" s="177" t="s">
        <v>39</v>
      </c>
      <c r="N19" s="177"/>
      <c r="O19" s="177"/>
      <c r="P19" s="177"/>
      <c r="Q19" s="108" t="e">
        <f>IF(S18=TRUE, 1, 0)</f>
        <v>#DIV/0!</v>
      </c>
    </row>
    <row r="20" spans="1:22" ht="18.75" customHeight="1" thickBot="1" x14ac:dyDescent="0.3">
      <c r="A20" s="202" t="s">
        <v>20</v>
      </c>
      <c r="B20" s="203"/>
      <c r="C20" s="203"/>
      <c r="D20" s="99">
        <f>D18-D19</f>
        <v>250</v>
      </c>
      <c r="E20" s="100">
        <f>E18-E19</f>
        <v>0</v>
      </c>
      <c r="G20" s="208" t="s">
        <v>17</v>
      </c>
      <c r="H20" s="209"/>
      <c r="I20" s="193"/>
      <c r="J20" s="194"/>
      <c r="K20" s="195"/>
      <c r="M20" s="176"/>
      <c r="N20" s="176"/>
      <c r="O20" s="176"/>
      <c r="P20" s="176"/>
      <c r="Q20" s="109"/>
      <c r="S20" s="1" t="e">
        <f>AND(I21&gt;=-0.02, I21&lt;=0.02)</f>
        <v>#DIV/0!</v>
      </c>
    </row>
    <row r="21" spans="1:22" ht="16.5" customHeight="1" thickBot="1" x14ac:dyDescent="0.25">
      <c r="G21" s="143" t="s">
        <v>18</v>
      </c>
      <c r="H21" s="144"/>
      <c r="I21" s="184" t="e">
        <f>AVERAGE(I18:K20)</f>
        <v>#DIV/0!</v>
      </c>
      <c r="J21" s="185"/>
      <c r="K21" s="186"/>
      <c r="M21" s="173" t="s">
        <v>40</v>
      </c>
      <c r="N21" s="173"/>
      <c r="O21" s="173"/>
      <c r="P21" s="173"/>
      <c r="Q21" s="103" t="e">
        <f>IF(S20=TRUE, 1, 0)</f>
        <v>#DIV/0!</v>
      </c>
    </row>
    <row r="22" spans="1:22" ht="13.7" customHeight="1" x14ac:dyDescent="0.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173"/>
      <c r="N22" s="173"/>
      <c r="O22" s="173"/>
      <c r="P22" s="173"/>
      <c r="Q22" s="106"/>
    </row>
    <row r="23" spans="1:22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62"/>
      <c r="N23" s="62"/>
      <c r="O23" s="63"/>
      <c r="P23" s="63"/>
      <c r="Q23" s="7"/>
      <c r="R23" s="7"/>
    </row>
    <row r="24" spans="1:22" ht="13.5" customHeight="1" thickBot="1" x14ac:dyDescent="0.25">
      <c r="A24" s="3" t="s">
        <v>19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4"/>
      <c r="N24" s="4"/>
      <c r="O24" s="3"/>
      <c r="P24" s="3"/>
    </row>
    <row r="25" spans="1:22" ht="20.100000000000001" customHeight="1" x14ac:dyDescent="0.2">
      <c r="A25" s="131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3"/>
      <c r="R25" s="74"/>
    </row>
    <row r="26" spans="1:22" ht="20.100000000000001" customHeight="1" x14ac:dyDescent="0.2">
      <c r="A26" s="134"/>
      <c r="B26" s="214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6"/>
      <c r="R26" s="74"/>
    </row>
    <row r="27" spans="1:22" ht="20.100000000000001" customHeight="1" thickBot="1" x14ac:dyDescent="0.25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9"/>
    </row>
    <row r="28" spans="1:22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22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22" ht="20.100000000000001" customHeight="1" thickBot="1" x14ac:dyDescent="0.25">
      <c r="A30" s="140" t="s">
        <v>21</v>
      </c>
      <c r="B30" s="141"/>
      <c r="C30" s="141"/>
      <c r="D30" s="141"/>
      <c r="E30" s="141"/>
      <c r="F30" s="141"/>
      <c r="G30" s="142"/>
      <c r="H30" s="60"/>
      <c r="I30" s="60"/>
      <c r="J30" s="60"/>
      <c r="K30" s="60"/>
      <c r="L30" s="60"/>
      <c r="M30" s="60"/>
      <c r="N30" s="60"/>
      <c r="O30" s="60"/>
      <c r="P30" s="60"/>
      <c r="Q30" s="55"/>
      <c r="R30" s="61"/>
    </row>
    <row r="31" spans="1:22" ht="19.149999999999999" customHeight="1" thickBot="1" x14ac:dyDescent="0.25">
      <c r="A31" s="5" t="s">
        <v>6</v>
      </c>
      <c r="B31" s="215"/>
      <c r="C31" s="166" t="s">
        <v>26</v>
      </c>
      <c r="D31" s="167"/>
      <c r="E31" s="121" t="s">
        <v>25</v>
      </c>
      <c r="F31" s="123"/>
      <c r="G31" s="123"/>
      <c r="H31" s="122"/>
      <c r="I31" s="121" t="s">
        <v>22</v>
      </c>
      <c r="J31" s="122"/>
      <c r="K31" s="123" t="s">
        <v>23</v>
      </c>
      <c r="L31" s="123"/>
      <c r="M31" s="124" t="s">
        <v>3</v>
      </c>
      <c r="N31" s="124"/>
      <c r="O31" s="117" t="s">
        <v>4</v>
      </c>
      <c r="P31" s="118"/>
      <c r="Q31" s="65" t="s">
        <v>24</v>
      </c>
    </row>
    <row r="32" spans="1:22" ht="18.75" customHeight="1" thickBot="1" x14ac:dyDescent="0.25">
      <c r="A32" s="66" t="s">
        <v>27</v>
      </c>
      <c r="B32" s="216"/>
      <c r="C32" s="164"/>
      <c r="D32" s="165"/>
      <c r="E32" s="156"/>
      <c r="F32" s="170"/>
      <c r="G32" s="170"/>
      <c r="H32" s="157"/>
      <c r="I32" s="156"/>
      <c r="J32" s="157"/>
      <c r="K32" s="158"/>
      <c r="L32" s="159"/>
      <c r="M32" s="115"/>
      <c r="N32" s="116"/>
      <c r="O32" s="119"/>
      <c r="P32" s="120"/>
      <c r="Q32" s="64">
        <f t="shared" ref="Q32:Q40" si="8">M32-O32</f>
        <v>0</v>
      </c>
    </row>
    <row r="33" spans="1:17" ht="18.75" customHeight="1" thickBot="1" x14ac:dyDescent="0.25">
      <c r="A33" s="67" t="s">
        <v>27</v>
      </c>
      <c r="B33" s="67"/>
      <c r="C33" s="163"/>
      <c r="D33" s="163"/>
      <c r="E33" s="125"/>
      <c r="F33" s="162"/>
      <c r="G33" s="162"/>
      <c r="H33" s="126"/>
      <c r="I33" s="125"/>
      <c r="J33" s="126"/>
      <c r="K33" s="113"/>
      <c r="L33" s="114"/>
      <c r="M33" s="115"/>
      <c r="N33" s="116"/>
      <c r="O33" s="119"/>
      <c r="P33" s="120"/>
      <c r="Q33" s="64">
        <f t="shared" si="8"/>
        <v>0</v>
      </c>
    </row>
    <row r="34" spans="1:17" ht="19.149999999999999" customHeight="1" thickBot="1" x14ac:dyDescent="0.25">
      <c r="A34" s="67" t="s">
        <v>27</v>
      </c>
      <c r="B34" s="217"/>
      <c r="C34" s="168"/>
      <c r="D34" s="169"/>
      <c r="E34" s="125"/>
      <c r="F34" s="162"/>
      <c r="G34" s="162"/>
      <c r="H34" s="126"/>
      <c r="I34" s="125"/>
      <c r="J34" s="126"/>
      <c r="K34" s="125"/>
      <c r="L34" s="155"/>
      <c r="M34" s="160"/>
      <c r="N34" s="161"/>
      <c r="O34" s="171"/>
      <c r="P34" s="172"/>
      <c r="Q34" s="64">
        <f t="shared" si="8"/>
        <v>0</v>
      </c>
    </row>
    <row r="35" spans="1:17" ht="19.5" customHeight="1" thickBot="1" x14ac:dyDescent="0.25">
      <c r="A35" s="66" t="s">
        <v>27</v>
      </c>
      <c r="B35" s="216"/>
      <c r="C35" s="210"/>
      <c r="D35" s="211"/>
      <c r="E35" s="168"/>
      <c r="F35" s="212"/>
      <c r="G35" s="212"/>
      <c r="H35" s="169"/>
      <c r="I35" s="168"/>
      <c r="J35" s="169"/>
      <c r="K35" s="168"/>
      <c r="L35" s="169"/>
      <c r="M35" s="160"/>
      <c r="N35" s="161"/>
      <c r="O35" s="171"/>
      <c r="P35" s="172"/>
      <c r="Q35" s="64">
        <f t="shared" si="8"/>
        <v>0</v>
      </c>
    </row>
    <row r="36" spans="1:17" ht="19.5" customHeight="1" thickBot="1" x14ac:dyDescent="0.25">
      <c r="A36" s="67" t="s">
        <v>27</v>
      </c>
      <c r="B36" s="217"/>
      <c r="C36" s="168"/>
      <c r="D36" s="169"/>
      <c r="E36" s="125"/>
      <c r="F36" s="162"/>
      <c r="G36" s="162"/>
      <c r="H36" s="126"/>
      <c r="I36" s="125"/>
      <c r="J36" s="126"/>
      <c r="K36" s="125"/>
      <c r="L36" s="126"/>
      <c r="M36" s="160"/>
      <c r="N36" s="161"/>
      <c r="O36" s="171"/>
      <c r="P36" s="172"/>
      <c r="Q36" s="64">
        <f t="shared" si="8"/>
        <v>0</v>
      </c>
    </row>
    <row r="37" spans="1:17" ht="19.5" customHeight="1" thickBot="1" x14ac:dyDescent="0.25">
      <c r="A37" s="67" t="s">
        <v>27</v>
      </c>
      <c r="B37" s="217"/>
      <c r="C37" s="168"/>
      <c r="D37" s="169"/>
      <c r="E37" s="125"/>
      <c r="F37" s="162"/>
      <c r="G37" s="162"/>
      <c r="H37" s="126"/>
      <c r="I37" s="125"/>
      <c r="J37" s="126"/>
      <c r="K37" s="125"/>
      <c r="L37" s="126"/>
      <c r="M37" s="160"/>
      <c r="N37" s="161"/>
      <c r="O37" s="171"/>
      <c r="P37" s="172"/>
      <c r="Q37" s="64">
        <f t="shared" si="8"/>
        <v>0</v>
      </c>
    </row>
    <row r="38" spans="1:17" ht="19.5" customHeight="1" thickBot="1" x14ac:dyDescent="0.25">
      <c r="A38" s="66" t="s">
        <v>27</v>
      </c>
      <c r="B38" s="216"/>
      <c r="C38" s="210"/>
      <c r="D38" s="211"/>
      <c r="E38" s="168"/>
      <c r="F38" s="212"/>
      <c r="G38" s="212"/>
      <c r="H38" s="169"/>
      <c r="I38" s="168"/>
      <c r="J38" s="169"/>
      <c r="K38" s="168"/>
      <c r="L38" s="169"/>
      <c r="M38" s="160"/>
      <c r="N38" s="161"/>
      <c r="O38" s="171"/>
      <c r="P38" s="172"/>
      <c r="Q38" s="64">
        <f t="shared" si="8"/>
        <v>0</v>
      </c>
    </row>
    <row r="39" spans="1:17" ht="19.5" customHeight="1" thickBot="1" x14ac:dyDescent="0.25">
      <c r="A39" s="67" t="s">
        <v>27</v>
      </c>
      <c r="B39" s="217"/>
      <c r="C39" s="168"/>
      <c r="D39" s="169"/>
      <c r="E39" s="125"/>
      <c r="F39" s="162"/>
      <c r="G39" s="162"/>
      <c r="H39" s="126"/>
      <c r="I39" s="125"/>
      <c r="J39" s="126"/>
      <c r="K39" s="125"/>
      <c r="L39" s="126"/>
      <c r="M39" s="160"/>
      <c r="N39" s="161"/>
      <c r="O39" s="171"/>
      <c r="P39" s="172"/>
      <c r="Q39" s="64">
        <f t="shared" si="8"/>
        <v>0</v>
      </c>
    </row>
    <row r="40" spans="1:17" ht="18.75" customHeight="1" x14ac:dyDescent="0.2">
      <c r="A40" s="67" t="s">
        <v>27</v>
      </c>
      <c r="B40" s="217"/>
      <c r="C40" s="168"/>
      <c r="D40" s="169"/>
      <c r="E40" s="125"/>
      <c r="F40" s="162"/>
      <c r="G40" s="162"/>
      <c r="H40" s="126"/>
      <c r="I40" s="125"/>
      <c r="J40" s="126"/>
      <c r="K40" s="125"/>
      <c r="L40" s="126"/>
      <c r="M40" s="160"/>
      <c r="N40" s="161"/>
      <c r="O40" s="171"/>
      <c r="P40" s="172"/>
      <c r="Q40" s="64">
        <f t="shared" si="8"/>
        <v>0</v>
      </c>
    </row>
    <row r="41" spans="1:17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7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  <row r="187" spans="1:1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</row>
    <row r="188" spans="1:1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</row>
    <row r="189" spans="1:1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</row>
    <row r="190" spans="1:1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</row>
    <row r="191" spans="1:1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</row>
    <row r="192" spans="1:1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</row>
    <row r="193" spans="1:1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</row>
    <row r="194" spans="1:1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</row>
    <row r="195" spans="1:1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</row>
    <row r="196" spans="1:1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</row>
    <row r="197" spans="1:1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</row>
    <row r="198" spans="1:1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</row>
    <row r="199" spans="1: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</row>
    <row r="200" spans="1:1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</row>
    <row r="201" spans="1:1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</row>
    <row r="202" spans="1:1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</row>
    <row r="204" spans="1:1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</row>
    <row r="205" spans="1:1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</row>
    <row r="206" spans="1: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</row>
    <row r="207" spans="1:1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</row>
    <row r="208" spans="1:1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</row>
    <row r="209" spans="1:1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</row>
    <row r="210" spans="1:1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</row>
    <row r="211" spans="1:1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</row>
    <row r="212" spans="1:1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</row>
    <row r="213" spans="1: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</row>
    <row r="214" spans="1:1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</row>
    <row r="215" spans="1:1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</row>
    <row r="216" spans="1:1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</row>
    <row r="217" spans="1:1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</row>
    <row r="218" spans="1:1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</row>
    <row r="219" spans="1:1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</row>
    <row r="220" spans="1: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</row>
    <row r="221" spans="1:1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</row>
    <row r="222" spans="1:1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</row>
    <row r="223" spans="1:1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</row>
    <row r="224" spans="1:1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</row>
    <row r="225" spans="1:1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</row>
    <row r="226" spans="1:1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</row>
    <row r="227" spans="1: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</row>
    <row r="228" spans="1:1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</row>
    <row r="229" spans="1:1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</row>
    <row r="230" spans="1:1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</row>
    <row r="231" spans="1:1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</row>
    <row r="232" spans="1:1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</row>
    <row r="233" spans="1:1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</row>
    <row r="234" spans="1:1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</row>
    <row r="235" spans="1:1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</row>
    <row r="236" spans="1:1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</row>
    <row r="237" spans="1:1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</row>
    <row r="238" spans="1:1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</row>
    <row r="239" spans="1:1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</row>
    <row r="240" spans="1:1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</row>
    <row r="241" spans="1:1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</row>
    <row r="242" spans="1:1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</row>
    <row r="243" spans="1: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</row>
    <row r="244" spans="1: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</row>
    <row r="245" spans="1: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</row>
    <row r="246" spans="1:1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</row>
    <row r="247" spans="1:1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</row>
    <row r="248" spans="1:1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</row>
    <row r="249" spans="1:1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</row>
    <row r="250" spans="1:1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</row>
    <row r="251" spans="1:1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</row>
    <row r="252" spans="1: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</row>
    <row r="253" spans="1:1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</row>
    <row r="254" spans="1:1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</row>
    <row r="255" spans="1:1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</row>
    <row r="256" spans="1:1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</row>
    <row r="257" spans="1:1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</row>
    <row r="258" spans="1:1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</row>
    <row r="259" spans="1: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</row>
    <row r="260" spans="1:1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</row>
    <row r="261" spans="1:1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</row>
    <row r="262" spans="1:1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</row>
    <row r="263" spans="1:1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</row>
    <row r="264" spans="1:1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</row>
    <row r="265" spans="1:1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</row>
    <row r="266" spans="1: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</row>
    <row r="267" spans="1:1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</row>
    <row r="268" spans="1:1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</row>
    <row r="269" spans="1:1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</row>
    <row r="270" spans="1: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</row>
    <row r="271" spans="1: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</row>
    <row r="272" spans="1: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</row>
    <row r="273" spans="1: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</row>
    <row r="274" spans="1: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</row>
    <row r="275" spans="1: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</row>
    <row r="276" spans="1: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</row>
    <row r="277" spans="1: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</row>
    <row r="278" spans="1: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</row>
    <row r="279" spans="1: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</row>
    <row r="280" spans="1: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</row>
    <row r="281" spans="1: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</row>
    <row r="282" spans="1: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</row>
    <row r="283" spans="1: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</row>
    <row r="284" spans="1: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</row>
    <row r="285" spans="1: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</row>
    <row r="286" spans="1: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</row>
    <row r="287" spans="1: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</row>
    <row r="288" spans="1: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</row>
    <row r="289" spans="1: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</row>
    <row r="290" spans="1: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</row>
    <row r="291" spans="1: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</row>
    <row r="292" spans="1: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</row>
    <row r="293" spans="1: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</row>
    <row r="294" spans="1: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</row>
    <row r="295" spans="1: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</row>
    <row r="296" spans="1: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</row>
    <row r="297" spans="1: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</row>
    <row r="298" spans="1: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</row>
    <row r="299" spans="1: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</row>
    <row r="300" spans="1: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</row>
    <row r="301" spans="1: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</row>
    <row r="302" spans="1: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</row>
    <row r="303" spans="1: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</row>
    <row r="304" spans="1: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</row>
    <row r="305" spans="1: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</row>
    <row r="306" spans="1: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</row>
    <row r="307" spans="1: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</row>
    <row r="308" spans="1: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</row>
    <row r="309" spans="1: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</row>
    <row r="310" spans="1: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</row>
    <row r="311" spans="1: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</row>
    <row r="312" spans="1: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</row>
    <row r="313" spans="1: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</row>
    <row r="314" spans="1: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</row>
    <row r="315" spans="1: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</row>
    <row r="316" spans="1: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</row>
    <row r="317" spans="1: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</row>
    <row r="318" spans="1: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</row>
    <row r="319" spans="1: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</row>
    <row r="320" spans="1: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</row>
    <row r="321" spans="1: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</row>
    <row r="322" spans="1: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</row>
    <row r="323" spans="1: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</row>
    <row r="324" spans="1: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</row>
    <row r="325" spans="1: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</row>
    <row r="326" spans="1: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</row>
    <row r="327" spans="1: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</row>
    <row r="328" spans="1: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</row>
    <row r="329" spans="1: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</row>
    <row r="330" spans="1: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</row>
    <row r="331" spans="1: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</row>
    <row r="332" spans="1: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</row>
    <row r="333" spans="1: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</row>
    <row r="334" spans="1: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</row>
    <row r="335" spans="1: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</row>
    <row r="336" spans="1: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</row>
    <row r="337" spans="1: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</row>
    <row r="338" spans="1: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</row>
    <row r="339" spans="1: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</row>
    <row r="340" spans="1: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</row>
    <row r="341" spans="1: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</row>
    <row r="342" spans="1: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</row>
    <row r="343" spans="1: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</row>
    <row r="344" spans="1: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</row>
    <row r="345" spans="1: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</row>
    <row r="346" spans="1: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</row>
    <row r="347" spans="1: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</row>
    <row r="348" spans="1: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</row>
    <row r="349" spans="1: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</row>
    <row r="350" spans="1: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</row>
    <row r="351" spans="1: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</row>
    <row r="352" spans="1: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</row>
    <row r="353" spans="1: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</row>
    <row r="354" spans="1: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</row>
    <row r="355" spans="1: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</row>
    <row r="356" spans="1: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</row>
    <row r="357" spans="1: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</row>
    <row r="358" spans="1: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</row>
    <row r="359" spans="1: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</row>
    <row r="360" spans="1: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</row>
    <row r="361" spans="1: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</row>
    <row r="362" spans="1: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</row>
    <row r="363" spans="1: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</row>
    <row r="364" spans="1: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  <row r="366" spans="1: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</row>
    <row r="367" spans="1: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</row>
    <row r="368" spans="1: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</row>
    <row r="369" spans="1: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</row>
    <row r="370" spans="1: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</row>
    <row r="371" spans="1: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</row>
    <row r="372" spans="1: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</row>
    <row r="373" spans="1: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</row>
    <row r="374" spans="1: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</row>
    <row r="375" spans="1: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</row>
    <row r="376" spans="1: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</row>
    <row r="377" spans="1: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</row>
    <row r="378" spans="1: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</row>
    <row r="379" spans="1: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</row>
    <row r="380" spans="1: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</row>
    <row r="381" spans="1: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</row>
    <row r="382" spans="1: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</row>
    <row r="383" spans="1: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</row>
    <row r="384" spans="1: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</row>
    <row r="385" spans="1: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</row>
    <row r="386" spans="1: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</row>
    <row r="387" spans="1: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</row>
    <row r="388" spans="1: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</row>
    <row r="389" spans="1: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</row>
    <row r="390" spans="1: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</row>
    <row r="391" spans="1: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</row>
    <row r="392" spans="1: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</row>
    <row r="393" spans="1: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</row>
    <row r="394" spans="1: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</row>
    <row r="395" spans="1: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</row>
    <row r="396" spans="1: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</row>
    <row r="397" spans="1: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</row>
    <row r="398" spans="1: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</row>
    <row r="399" spans="1: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</row>
    <row r="400" spans="1: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</row>
    <row r="401" spans="1: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</row>
    <row r="402" spans="1: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</row>
    <row r="403" spans="1: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</row>
    <row r="404" spans="1: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</row>
    <row r="405" spans="1: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</row>
    <row r="406" spans="1: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</row>
    <row r="407" spans="1: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</row>
    <row r="408" spans="1: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</row>
    <row r="409" spans="1: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</row>
    <row r="410" spans="1: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</row>
    <row r="411" spans="1: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</row>
    <row r="412" spans="1: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</row>
    <row r="413" spans="1: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</row>
    <row r="414" spans="1: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</row>
    <row r="415" spans="1: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</row>
    <row r="416" spans="1: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</row>
    <row r="417" spans="1: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</row>
    <row r="418" spans="1: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</row>
    <row r="419" spans="1: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</row>
    <row r="420" spans="1: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</row>
    <row r="421" spans="1: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</row>
    <row r="422" spans="1: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</row>
    <row r="423" spans="1: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</row>
    <row r="424" spans="1: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</row>
    <row r="425" spans="1: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</row>
    <row r="426" spans="1: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</row>
    <row r="427" spans="1: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</row>
    <row r="428" spans="1: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</row>
    <row r="429" spans="1: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</row>
    <row r="430" spans="1: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</row>
    <row r="431" spans="1: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</row>
    <row r="432" spans="1: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</row>
    <row r="433" spans="1: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</row>
    <row r="434" spans="1: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</row>
    <row r="435" spans="1: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</row>
    <row r="436" spans="1: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</row>
    <row r="437" spans="1: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</row>
    <row r="438" spans="1: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</row>
    <row r="439" spans="1: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</row>
    <row r="440" spans="1: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</row>
    <row r="441" spans="1: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</row>
    <row r="442" spans="1: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</row>
    <row r="443" spans="1: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</row>
    <row r="444" spans="1: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</row>
    <row r="445" spans="1: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</row>
    <row r="446" spans="1: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</row>
    <row r="447" spans="1: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</row>
    <row r="448" spans="1: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</row>
    <row r="449" spans="1: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</row>
    <row r="450" spans="1: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</row>
    <row r="451" spans="1: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</row>
    <row r="452" spans="1: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</row>
    <row r="453" spans="1: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</row>
    <row r="454" spans="1: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</row>
    <row r="455" spans="1: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</row>
    <row r="456" spans="1: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</row>
    <row r="457" spans="1: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</row>
    <row r="458" spans="1: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</row>
    <row r="459" spans="1: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</row>
    <row r="460" spans="1: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</row>
    <row r="461" spans="1: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</row>
    <row r="462" spans="1: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</row>
    <row r="463" spans="1: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</row>
    <row r="464" spans="1: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</row>
    <row r="465" spans="1: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</row>
    <row r="466" spans="1: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</row>
    <row r="467" spans="1: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</row>
    <row r="468" spans="1: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</row>
    <row r="469" spans="1: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</row>
    <row r="470" spans="1: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</row>
    <row r="471" spans="1: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</row>
    <row r="472" spans="1: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</row>
    <row r="473" spans="1: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</row>
    <row r="474" spans="1: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</row>
    <row r="475" spans="1: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</row>
    <row r="476" spans="1: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</row>
    <row r="477" spans="1: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</row>
    <row r="478" spans="1: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</row>
    <row r="479" spans="1: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</row>
    <row r="480" spans="1: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</row>
    <row r="481" spans="1: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</row>
    <row r="482" spans="1: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</row>
    <row r="483" spans="1: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</row>
    <row r="484" spans="1: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</row>
    <row r="485" spans="1: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</row>
    <row r="486" spans="1: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</row>
    <row r="487" spans="1: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</row>
    <row r="488" spans="1: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</row>
    <row r="489" spans="1: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</row>
    <row r="490" spans="1: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</row>
    <row r="491" spans="1: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</row>
    <row r="492" spans="1: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</row>
    <row r="493" spans="1: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</row>
    <row r="494" spans="1: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</row>
    <row r="495" spans="1: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</row>
    <row r="496" spans="1: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</row>
    <row r="497" spans="1: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</row>
    <row r="498" spans="1: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</row>
    <row r="499" spans="1: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</row>
    <row r="500" spans="1: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</row>
    <row r="501" spans="1: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</row>
    <row r="502" spans="1: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</row>
    <row r="503" spans="1: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</row>
    <row r="504" spans="1: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</row>
    <row r="505" spans="1: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</row>
    <row r="506" spans="1: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</row>
    <row r="507" spans="1: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</row>
    <row r="508" spans="1: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</row>
    <row r="509" spans="1: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</row>
    <row r="510" spans="1: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</row>
    <row r="511" spans="1: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</row>
    <row r="512" spans="1: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</row>
    <row r="513" spans="1: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</row>
    <row r="514" spans="1: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</row>
    <row r="515" spans="1: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</row>
    <row r="516" spans="1: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</row>
    <row r="517" spans="1: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</row>
    <row r="518" spans="1: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</row>
    <row r="519" spans="1: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</row>
    <row r="520" spans="1: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</row>
    <row r="521" spans="1: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</row>
    <row r="522" spans="1: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</row>
    <row r="523" spans="1: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</row>
    <row r="524" spans="1: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</row>
    <row r="525" spans="1: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</row>
    <row r="526" spans="1: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</row>
    <row r="527" spans="1: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</row>
    <row r="528" spans="1: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</row>
    <row r="529" spans="1: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</row>
    <row r="530" spans="1: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</row>
    <row r="531" spans="1: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</row>
    <row r="532" spans="1: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</row>
    <row r="533" spans="1: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</row>
    <row r="534" spans="1: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</row>
    <row r="535" spans="1: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</row>
    <row r="536" spans="1: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</row>
    <row r="537" spans="1: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</row>
    <row r="538" spans="1: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</row>
    <row r="539" spans="1: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</row>
    <row r="540" spans="1: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</row>
    <row r="541" spans="1: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</row>
    <row r="542" spans="1: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</row>
    <row r="543" spans="1: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</row>
    <row r="544" spans="1: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</row>
    <row r="545" spans="1: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</row>
    <row r="546" spans="1: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</row>
    <row r="547" spans="1: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</row>
    <row r="548" spans="1: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</row>
    <row r="549" spans="1: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</row>
    <row r="550" spans="1: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</row>
    <row r="551" spans="1: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</row>
    <row r="552" spans="1: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</row>
    <row r="553" spans="1: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</row>
    <row r="554" spans="1: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</row>
    <row r="555" spans="1: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</row>
    <row r="556" spans="1: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</row>
    <row r="557" spans="1: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</row>
    <row r="558" spans="1: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</row>
    <row r="559" spans="1: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</row>
    <row r="560" spans="1: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</row>
    <row r="561" spans="1: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</row>
    <row r="562" spans="1: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</row>
    <row r="563" spans="1: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</row>
    <row r="564" spans="1: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</row>
    <row r="565" spans="1: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</row>
    <row r="566" spans="1: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</row>
    <row r="567" spans="1: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</row>
    <row r="568" spans="1: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</row>
    <row r="569" spans="1: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</row>
    <row r="570" spans="1: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</row>
    <row r="571" spans="1: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</row>
    <row r="572" spans="1: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</row>
    <row r="573" spans="1: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</row>
    <row r="574" spans="1: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</row>
    <row r="575" spans="1: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</row>
    <row r="576" spans="1: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</row>
    <row r="577" spans="1: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</row>
    <row r="578" spans="1: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</row>
    <row r="579" spans="1: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</row>
    <row r="580" spans="1: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</row>
    <row r="581" spans="1:16" x14ac:dyDescent="0.2">
      <c r="M581" s="2"/>
      <c r="N581" s="2"/>
      <c r="O581" s="2"/>
      <c r="P581" s="2"/>
    </row>
    <row r="582" spans="1:16" x14ac:dyDescent="0.2">
      <c r="M582" s="2"/>
      <c r="N582" s="2"/>
      <c r="O582" s="2"/>
      <c r="P582" s="2"/>
    </row>
    <row r="583" spans="1:16" x14ac:dyDescent="0.2">
      <c r="M583" s="2"/>
      <c r="N583" s="2"/>
      <c r="O583" s="2"/>
      <c r="P583" s="2"/>
    </row>
    <row r="584" spans="1:16" x14ac:dyDescent="0.2">
      <c r="M584" s="2"/>
      <c r="N584" s="2"/>
      <c r="O584" s="2"/>
      <c r="P584" s="2"/>
    </row>
    <row r="585" spans="1:16" x14ac:dyDescent="0.2">
      <c r="M585" s="2"/>
      <c r="N585" s="2"/>
      <c r="O585" s="2"/>
      <c r="P585" s="2"/>
    </row>
    <row r="586" spans="1:16" x14ac:dyDescent="0.2">
      <c r="M586" s="2"/>
      <c r="N586" s="2"/>
      <c r="O586" s="2"/>
      <c r="P586" s="2"/>
    </row>
    <row r="587" spans="1:16" x14ac:dyDescent="0.2">
      <c r="M587" s="2"/>
      <c r="N587" s="2"/>
      <c r="O587" s="2"/>
      <c r="P587" s="2"/>
    </row>
    <row r="588" spans="1:16" x14ac:dyDescent="0.2">
      <c r="M588" s="2"/>
      <c r="N588" s="2"/>
      <c r="O588" s="2"/>
      <c r="P588" s="2"/>
    </row>
    <row r="589" spans="1:16" x14ac:dyDescent="0.2">
      <c r="M589" s="2"/>
      <c r="N589" s="2"/>
      <c r="O589" s="2"/>
      <c r="P589" s="2"/>
    </row>
    <row r="590" spans="1:16" x14ac:dyDescent="0.2">
      <c r="M590" s="2"/>
      <c r="N590" s="2"/>
      <c r="O590" s="2"/>
      <c r="P590" s="2"/>
    </row>
  </sheetData>
  <mergeCells count="88">
    <mergeCell ref="O39:P39"/>
    <mergeCell ref="C40:D40"/>
    <mergeCell ref="E40:H40"/>
    <mergeCell ref="I40:J40"/>
    <mergeCell ref="K40:L40"/>
    <mergeCell ref="M40:N40"/>
    <mergeCell ref="O40:P40"/>
    <mergeCell ref="C39:D39"/>
    <mergeCell ref="E39:H39"/>
    <mergeCell ref="I39:J39"/>
    <mergeCell ref="K39:L39"/>
    <mergeCell ref="M39:N39"/>
    <mergeCell ref="O37:P37"/>
    <mergeCell ref="C38:D38"/>
    <mergeCell ref="E38:H38"/>
    <mergeCell ref="I38:J38"/>
    <mergeCell ref="K38:L38"/>
    <mergeCell ref="M38:N38"/>
    <mergeCell ref="O38:P38"/>
    <mergeCell ref="C37:D37"/>
    <mergeCell ref="E37:H37"/>
    <mergeCell ref="I37:J37"/>
    <mergeCell ref="K37:L37"/>
    <mergeCell ref="M37:N37"/>
    <mergeCell ref="O35:P35"/>
    <mergeCell ref="C36:D36"/>
    <mergeCell ref="E36:H36"/>
    <mergeCell ref="I36:J36"/>
    <mergeCell ref="K36:L36"/>
    <mergeCell ref="M36:N36"/>
    <mergeCell ref="O36:P36"/>
    <mergeCell ref="C35:D35"/>
    <mergeCell ref="E35:H35"/>
    <mergeCell ref="I35:J35"/>
    <mergeCell ref="K35:L35"/>
    <mergeCell ref="M35:N35"/>
    <mergeCell ref="O34:P34"/>
    <mergeCell ref="M21:P22"/>
    <mergeCell ref="A2:Q2"/>
    <mergeCell ref="M17:P18"/>
    <mergeCell ref="M19:P20"/>
    <mergeCell ref="I16:K17"/>
    <mergeCell ref="I21:K21"/>
    <mergeCell ref="I18:K18"/>
    <mergeCell ref="I19:K19"/>
    <mergeCell ref="I20:K20"/>
    <mergeCell ref="A17:C17"/>
    <mergeCell ref="A18:C18"/>
    <mergeCell ref="A19:C19"/>
    <mergeCell ref="A20:C20"/>
    <mergeCell ref="G16:H17"/>
    <mergeCell ref="G20:H20"/>
    <mergeCell ref="E34:H34"/>
    <mergeCell ref="C33:D33"/>
    <mergeCell ref="C32:D32"/>
    <mergeCell ref="C31:D31"/>
    <mergeCell ref="C34:D34"/>
    <mergeCell ref="E31:H31"/>
    <mergeCell ref="E32:H32"/>
    <mergeCell ref="E33:H33"/>
    <mergeCell ref="I34:J34"/>
    <mergeCell ref="K34:L34"/>
    <mergeCell ref="M32:N32"/>
    <mergeCell ref="I32:J32"/>
    <mergeCell ref="K32:L32"/>
    <mergeCell ref="M34:N34"/>
    <mergeCell ref="J4:K4"/>
    <mergeCell ref="D4:E4"/>
    <mergeCell ref="P4:Q4"/>
    <mergeCell ref="L4:M4"/>
    <mergeCell ref="H4:I4"/>
    <mergeCell ref="F4:G4"/>
    <mergeCell ref="N4:O4"/>
    <mergeCell ref="A14:C14"/>
    <mergeCell ref="K33:L33"/>
    <mergeCell ref="M33:N33"/>
    <mergeCell ref="O31:P31"/>
    <mergeCell ref="O32:P32"/>
    <mergeCell ref="O33:P33"/>
    <mergeCell ref="I31:J31"/>
    <mergeCell ref="K31:L31"/>
    <mergeCell ref="M31:N31"/>
    <mergeCell ref="I33:J33"/>
    <mergeCell ref="G18:H18"/>
    <mergeCell ref="G19:H19"/>
    <mergeCell ref="A25:Q27"/>
    <mergeCell ref="A30:G30"/>
    <mergeCell ref="G21:H21"/>
  </mergeCells>
  <phoneticPr fontId="19" type="noConversion"/>
  <conditionalFormatting sqref="S16:S20">
    <cfRule type="expression" priority="6">
      <formula>TRUE</formula>
    </cfRule>
  </conditionalFormatting>
  <conditionalFormatting sqref="Q16">
    <cfRule type="expression" priority="11">
      <formula>$S$16:$S$20=TRUE</formula>
    </cfRule>
  </conditionalFormatting>
  <conditionalFormatting sqref="Q17 Q19 Q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S16:S20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Q16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E106B63-4B56-4910-90C1-68CA55E5C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6271A58-CC41-4DDE-970B-A19C1D1596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EDE4DC-F3A0-4D60-9F8E-9A29FD03951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CASE 1</vt:lpstr>
      <vt:lpstr>DESIGN BASIS</vt:lpstr>
      <vt:lpstr>'CASE 1'!Print_Area</vt:lpstr>
      <vt:lpstr>'DESIGN BASIS'!Print_Area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Dan</cp:lastModifiedBy>
  <cp:revision/>
  <cp:lastPrinted>2017-11-15T17:23:59Z</cp:lastPrinted>
  <dcterms:created xsi:type="dcterms:W3CDTF">2015-11-16T19:09:52Z</dcterms:created>
  <dcterms:modified xsi:type="dcterms:W3CDTF">2022-12-21T19:48:45Z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