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n\Downloads\"/>
    </mc:Choice>
  </mc:AlternateContent>
  <xr:revisionPtr revIDLastSave="0" documentId="13_ncr:1_{14EFCD17-76A3-4D07-8C84-8D9CD57DCF2F}" xr6:coauthVersionLast="46" xr6:coauthVersionMax="46" xr10:uidLastSave="{00000000-0000-0000-0000-000000000000}"/>
  <bookViews>
    <workbookView xWindow="-120" yWindow="-120" windowWidth="29040" windowHeight="15840" activeTab="1" xr2:uid="{092B61AC-01ED-4F6B-8BBF-7B49756CAD26}"/>
  </bookViews>
  <sheets>
    <sheet name="FOOD SERVICE" sheetId="1" r:id="rId1"/>
    <sheet name="GC BID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0" i="2" l="1"/>
  <c r="B23" i="2"/>
  <c r="B6" i="2"/>
  <c r="B25" i="2" s="1"/>
  <c r="B42" i="2" s="1"/>
  <c r="F81" i="1"/>
  <c r="G7" i="1"/>
  <c r="G80" i="1" s="1"/>
  <c r="B40" i="2" s="1"/>
  <c r="B52" i="2" l="1"/>
  <c r="B56" i="2" s="1"/>
  <c r="B57" i="2" s="1"/>
</calcChain>
</file>

<file path=xl/sharedStrings.xml><?xml version="1.0" encoding="utf-8"?>
<sst xmlns="http://schemas.openxmlformats.org/spreadsheetml/2006/main" count="347" uniqueCount="260">
  <si>
    <t>ITEM#</t>
  </si>
  <si>
    <t>DESCRIPTION</t>
  </si>
  <si>
    <t>QTY</t>
  </si>
  <si>
    <t>Vendor Direct</t>
  </si>
  <si>
    <t>Douglas</t>
  </si>
  <si>
    <t>Trimark</t>
  </si>
  <si>
    <t>GC</t>
  </si>
  <si>
    <t>POS</t>
  </si>
  <si>
    <t>OVEN</t>
  </si>
  <si>
    <t>Kitch Hood</t>
  </si>
  <si>
    <t>CAS</t>
  </si>
  <si>
    <t>7224ND2PSP</t>
  </si>
  <si>
    <t xml:space="preserve">Pizza prep </t>
  </si>
  <si>
    <t>TPP-AT-119-HC</t>
  </si>
  <si>
    <t>7yr warranty - compressor/3yr parts</t>
  </si>
  <si>
    <t xml:space="preserve"> Sandwich/salad prep</t>
  </si>
  <si>
    <t>TSSU-60-16-HC</t>
  </si>
  <si>
    <t xml:space="preserve">6 &amp; 7 </t>
  </si>
  <si>
    <t>Walk-In Cooler</t>
  </si>
  <si>
    <t>NORLAKE</t>
  </si>
  <si>
    <t>KLB74612-C</t>
  </si>
  <si>
    <t>appears self contained- need split / includes 5 yr compressor warranty</t>
  </si>
  <si>
    <t>Walk in cooler (split)</t>
  </si>
  <si>
    <t>Condensing unt</t>
  </si>
  <si>
    <t>4 year extended warranty</t>
  </si>
  <si>
    <t>freight region</t>
  </si>
  <si>
    <t>Mixer</t>
  </si>
  <si>
    <t>GLOBE</t>
  </si>
  <si>
    <t>SP60</t>
  </si>
  <si>
    <t>60QT - 3HP (22OV/1P) - NEEDS TO BE 3P!!</t>
  </si>
  <si>
    <t>208/3p, 3 speed</t>
  </si>
  <si>
    <t>Blender</t>
  </si>
  <si>
    <t>Heat Lamp</t>
  </si>
  <si>
    <t>HATCO</t>
  </si>
  <si>
    <t>GRA-72</t>
  </si>
  <si>
    <t>Induction Range</t>
  </si>
  <si>
    <t>Vollrath</t>
  </si>
  <si>
    <t>HP14-3800</t>
  </si>
  <si>
    <t>240 / 1p wth 2yr warranty</t>
  </si>
  <si>
    <t>Reach-In Freezer</t>
  </si>
  <si>
    <t>T-72F-HC</t>
  </si>
  <si>
    <t>3/4hp 1p-115v (3 section - this is to o big)</t>
  </si>
  <si>
    <t>pizza sign</t>
  </si>
  <si>
    <t xml:space="preserve"> - </t>
  </si>
  <si>
    <t>N/A - omit</t>
  </si>
  <si>
    <t>open sign</t>
  </si>
  <si>
    <t>Sign Co</t>
  </si>
  <si>
    <t>Custom</t>
  </si>
  <si>
    <t>Fire Extinguisher</t>
  </si>
  <si>
    <t>Ansul-GC</t>
  </si>
  <si>
    <t>K-10 wall mount</t>
  </si>
  <si>
    <t>Coke Machine</t>
  </si>
  <si>
    <t>GDM-26-HC-TSL01</t>
  </si>
  <si>
    <t>Supplied by Coke  x 2</t>
  </si>
  <si>
    <t>Hood exhaust fan</t>
  </si>
  <si>
    <t>DU85</t>
  </si>
  <si>
    <t>Mop Sink</t>
  </si>
  <si>
    <t>Advance TABCO</t>
  </si>
  <si>
    <t>9-OP-44</t>
  </si>
  <si>
    <t>Mop sink Faucet</t>
  </si>
  <si>
    <t>item 18</t>
  </si>
  <si>
    <t>Side Splash</t>
  </si>
  <si>
    <t>Tankless water heater</t>
  </si>
  <si>
    <t>7-PS-92</t>
  </si>
  <si>
    <t>Electric / 1p-115v / 42 temp riser at 0.5 gpm</t>
  </si>
  <si>
    <t>Hand Sink</t>
  </si>
  <si>
    <t>7-PS-66-2X</t>
  </si>
  <si>
    <t>7-PS-66-1X</t>
  </si>
  <si>
    <t>(ALTERNATE SINK $588.94</t>
  </si>
  <si>
    <t>One Compartment sink</t>
  </si>
  <si>
    <t>FC-1-1824-24L-X</t>
  </si>
  <si>
    <t>Three Compartment sink</t>
  </si>
  <si>
    <t>FC-3-1620-18RL-X</t>
  </si>
  <si>
    <t>FC-3-1818-18RL</t>
  </si>
  <si>
    <t>Sink mixing faucet</t>
  </si>
  <si>
    <t>hardware</t>
  </si>
  <si>
    <t>waste valve, twist handle</t>
  </si>
  <si>
    <t>sink mounted</t>
  </si>
  <si>
    <t>Grease Interceptor</t>
  </si>
  <si>
    <t>John Boos</t>
  </si>
  <si>
    <t>GT-50</t>
  </si>
  <si>
    <t>50lb grease capacity / 25 Gallon flow rate</t>
  </si>
  <si>
    <t>Can Rack</t>
  </si>
  <si>
    <t>CRPL10-54</t>
  </si>
  <si>
    <t xml:space="preserve">Work Table </t>
  </si>
  <si>
    <t>AG-365</t>
  </si>
  <si>
    <t>60 x 36 16 GA</t>
  </si>
  <si>
    <t>UT3660B</t>
  </si>
  <si>
    <t>60 X 36 1" TURNUP FLANGE (WALL)&amp; UNDERSHELF</t>
  </si>
  <si>
    <t>KLAG-306-X</t>
  </si>
  <si>
    <t>72 x 30 16 GA</t>
  </si>
  <si>
    <t>TRIMARK ALTERNATE: KINTERA KHWT30725-4 30X72 16GA WITH 4" BACKSPLASH &amp; UNDERSHELF ($1080)</t>
  </si>
  <si>
    <t>KLAG-305-X</t>
  </si>
  <si>
    <t>60 x 30  16 GA</t>
  </si>
  <si>
    <t>TRIMARK ALTERNATE: $327 (WITH S/S LEGS)</t>
  </si>
  <si>
    <t>ELAG-304-X</t>
  </si>
  <si>
    <t>48 x 30  16 ga</t>
  </si>
  <si>
    <t>TRIMARK ALTERNATE: $168 (WITH S/S LEGS)</t>
  </si>
  <si>
    <t>ELAG-242-X</t>
  </si>
  <si>
    <t>24x24 - 16 GA</t>
  </si>
  <si>
    <t>TRIMARK ALTERNATE: $170 (WITH S/S LEGS)</t>
  </si>
  <si>
    <t>Dunnage Rack</t>
  </si>
  <si>
    <t>DUN-2436</t>
  </si>
  <si>
    <t>36 x 24 x 12</t>
  </si>
  <si>
    <t>POST</t>
  </si>
  <si>
    <t>ECP-74</t>
  </si>
  <si>
    <t>74" post</t>
  </si>
  <si>
    <t>Wire Shelving</t>
  </si>
  <si>
    <t>EC-1848-x (packed 4 ea)</t>
  </si>
  <si>
    <t>48 x 18 chrome wire</t>
  </si>
  <si>
    <t>SS Shelving</t>
  </si>
  <si>
    <t>EC-1848 X (pack 4 ea)</t>
  </si>
  <si>
    <t>1 lot</t>
  </si>
  <si>
    <t>s/s - 72x18</t>
  </si>
  <si>
    <t>32 (33)</t>
  </si>
  <si>
    <t>shelving post</t>
  </si>
  <si>
    <t>ECP-74-x</t>
  </si>
  <si>
    <t>74" h adjustable chrome</t>
  </si>
  <si>
    <t>wire shelving</t>
  </si>
  <si>
    <t>ec-1872-x (packed 2 ea)</t>
  </si>
  <si>
    <t>72 x 18 chrome wire</t>
  </si>
  <si>
    <t>Post</t>
  </si>
  <si>
    <t>ECP-34-x</t>
  </si>
  <si>
    <t>8 each</t>
  </si>
  <si>
    <t>34" h - adjustable fee - chrome</t>
  </si>
  <si>
    <t>EC-1836-X (packed 4 ea)</t>
  </si>
  <si>
    <t>36 x 18 wire shelving</t>
  </si>
  <si>
    <t>Centaur</t>
  </si>
  <si>
    <t>C2424C</t>
  </si>
  <si>
    <t>2 each</t>
  </si>
  <si>
    <t>24x24D chrome plated wire shelving</t>
  </si>
  <si>
    <t>post</t>
  </si>
  <si>
    <t>EGP-74-x</t>
  </si>
  <si>
    <t>Green epoxy 74" h</t>
  </si>
  <si>
    <t>EG-1860-x (packed 2 ea)</t>
  </si>
  <si>
    <t>Green epoxy 60"w x 18" D</t>
  </si>
  <si>
    <t>4 each</t>
  </si>
  <si>
    <t>Green Epoxy x 74" h (post) adjustable</t>
  </si>
  <si>
    <t>EG-1824-X (packed 4 ea)</t>
  </si>
  <si>
    <t>Green Epoxy 24 x 18</t>
  </si>
  <si>
    <t>ECP-74-X</t>
  </si>
  <si>
    <t>74" H chrome adjustable</t>
  </si>
  <si>
    <t>EC-2460-x (packed 2 ea)</t>
  </si>
  <si>
    <t>60 x 24 wire shelving</t>
  </si>
  <si>
    <t>EGP-74-X</t>
  </si>
  <si>
    <t>Green Epoxy 74" H chrome ajdust</t>
  </si>
  <si>
    <t>EG-1872-x</t>
  </si>
  <si>
    <t>Green Epoxy 72 x 18</t>
  </si>
  <si>
    <t>Mega Top refrigerator</t>
  </si>
  <si>
    <t>Atosa USA</t>
  </si>
  <si>
    <t>MSF8305GR</t>
  </si>
  <si>
    <t>27.5 x 34 x 46 - 2yr labor / 5 year parts</t>
  </si>
  <si>
    <t>s/s shelving</t>
  </si>
  <si>
    <t>WS-18-60</t>
  </si>
  <si>
    <t>60 x18 s/s wall shelving</t>
  </si>
  <si>
    <t>shelving wall mounts</t>
  </si>
  <si>
    <t>sb-18-x (packed 1 pr)</t>
  </si>
  <si>
    <t>4 pr</t>
  </si>
  <si>
    <t>shelving brackets -18" single mount chrome (2) brackets &amp; (4) collar filter caps</t>
  </si>
  <si>
    <t>DB-18-x</t>
  </si>
  <si>
    <t>shelving wall bracket - 18", double mount chrome (1) bracket to adjoin shelves</t>
  </si>
  <si>
    <t xml:space="preserve">metro </t>
  </si>
  <si>
    <t>1848NS</t>
  </si>
  <si>
    <t xml:space="preserve">48 x 18 stainless steel wire </t>
  </si>
  <si>
    <t>1WD18S</t>
  </si>
  <si>
    <t>2ach</t>
  </si>
  <si>
    <t>(2) shelf collar caps, single support at shelf ends - 2 required per shelf - s/s</t>
  </si>
  <si>
    <t>2WD18S</t>
  </si>
  <si>
    <t>1 st</t>
  </si>
  <si>
    <t>18"d shelf double support for adjoining shelves - s/s</t>
  </si>
  <si>
    <t>driver security drop box</t>
  </si>
  <si>
    <t>Vegitable slicer</t>
  </si>
  <si>
    <t>Nemco</t>
  </si>
  <si>
    <t>55200AN</t>
  </si>
  <si>
    <t>2 year parts and labor warranty</t>
  </si>
  <si>
    <t>heated shelf food warmer</t>
  </si>
  <si>
    <t>hatco</t>
  </si>
  <si>
    <t>GRS-72-J</t>
  </si>
  <si>
    <t>72 x 21.5" (120/1p)</t>
  </si>
  <si>
    <t>51/52</t>
  </si>
  <si>
    <t>induuction delivery warmer</t>
  </si>
  <si>
    <t>cooktek</t>
  </si>
  <si>
    <t>shelving wall mounted</t>
  </si>
  <si>
    <t>WS-18-96</t>
  </si>
  <si>
    <t>96 X 18 S/S FULL SHELF</t>
  </si>
  <si>
    <t>work table - s/s top</t>
  </si>
  <si>
    <t>ELAG-182-X</t>
  </si>
  <si>
    <t>24 x 18 - 16 gauge top / 18 ga undershelf</t>
  </si>
  <si>
    <t>WS-12-24-X</t>
  </si>
  <si>
    <t>24 x 12 full s/s shelf</t>
  </si>
  <si>
    <t>WS-18-48</t>
  </si>
  <si>
    <t>48 x 18 full s/s shelf</t>
  </si>
  <si>
    <t xml:space="preserve">Delivery </t>
  </si>
  <si>
    <t>Tax</t>
  </si>
  <si>
    <t>Lift gate</t>
  </si>
  <si>
    <t>$75/truck</t>
  </si>
  <si>
    <t>Division</t>
  </si>
  <si>
    <t>2 point</t>
  </si>
  <si>
    <t>Deduct (pex)</t>
  </si>
  <si>
    <t>Deduct (Carrier)</t>
  </si>
  <si>
    <t>Add KCFS (6224-Fire alarm)</t>
  </si>
  <si>
    <t>(line item 22)</t>
  </si>
  <si>
    <t>General Requirements</t>
  </si>
  <si>
    <t>admin,super, permits, cleaning, portapotty</t>
  </si>
  <si>
    <t>Existing conditions</t>
  </si>
  <si>
    <t xml:space="preserve"> -</t>
  </si>
  <si>
    <t>Concrete</t>
  </si>
  <si>
    <t>metals</t>
  </si>
  <si>
    <t>wood, plastics, &amp; composites</t>
  </si>
  <si>
    <t>thermal and moisture protection</t>
  </si>
  <si>
    <t>doors and openings</t>
  </si>
  <si>
    <t>finishes</t>
  </si>
  <si>
    <t>specialties</t>
  </si>
  <si>
    <t>equipment</t>
  </si>
  <si>
    <t>furnishings</t>
  </si>
  <si>
    <t>(included as a allowance)</t>
  </si>
  <si>
    <t>fire sprinklers</t>
  </si>
  <si>
    <t>plubming</t>
  </si>
  <si>
    <t>hvac</t>
  </si>
  <si>
    <t>integrated automation</t>
  </si>
  <si>
    <t>communication</t>
  </si>
  <si>
    <t>electrical</t>
  </si>
  <si>
    <t>fire alarm (alternate add)</t>
  </si>
  <si>
    <t>benefits, contingency, taxes, insurance</t>
  </si>
  <si>
    <t>Fee</t>
  </si>
  <si>
    <t>total with deducts</t>
  </si>
  <si>
    <t>exclusions</t>
  </si>
  <si>
    <t>remodel tax</t>
  </si>
  <si>
    <t>inspection fee's</t>
  </si>
  <si>
    <t>permitting or Utility fee's</t>
  </si>
  <si>
    <t>no exterior façade</t>
  </si>
  <si>
    <t>masonry</t>
  </si>
  <si>
    <t>structural</t>
  </si>
  <si>
    <t>exterior doors</t>
  </si>
  <si>
    <t>ansul for hood</t>
  </si>
  <si>
    <t>fire alarm panel</t>
  </si>
  <si>
    <t>Budget:</t>
  </si>
  <si>
    <t>arch - mep</t>
  </si>
  <si>
    <t>50% PD</t>
  </si>
  <si>
    <t>food service (large)</t>
  </si>
  <si>
    <t>food service (small)</t>
  </si>
  <si>
    <t>budget</t>
  </si>
  <si>
    <t>GC bid</t>
  </si>
  <si>
    <t>hood</t>
  </si>
  <si>
    <t>water heater</t>
  </si>
  <si>
    <t>incl - gc</t>
  </si>
  <si>
    <t>grease trap</t>
  </si>
  <si>
    <t>signs and murals</t>
  </si>
  <si>
    <t>oven</t>
  </si>
  <si>
    <t>LL ALLOWANCE</t>
  </si>
  <si>
    <t>Budget</t>
  </si>
  <si>
    <t>NET</t>
  </si>
  <si>
    <t>franchisee fee</t>
  </si>
  <si>
    <t>PD</t>
  </si>
  <si>
    <t>training</t>
  </si>
  <si>
    <t>startup capital</t>
  </si>
  <si>
    <t>total net</t>
  </si>
  <si>
    <t>REMAINING CAPITAL REQUIRED</t>
  </si>
  <si>
    <t>miscl cost / overages</t>
  </si>
  <si>
    <t>counter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</si>
</sst>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">
    <xf numFmtId="0" fontId="0" fillId="0" borderId="0" xfId="0"/>
    <xf numFmtId="44" fontId="0" fillId="0" borderId="0" xfId="1" applyFont="1"/>
    <xf numFmtId="0" fontId="2" fillId="0" borderId="0" xfId="0" applyFont="1"/>
    <xf numFmtId="0" fontId="3" fillId="0" borderId="0" xfId="0" applyFont="1"/>
    <xf numFmtId="0" fontId="0" fillId="2" borderId="0" xfId="0" applyFill="1"/>
    <xf numFmtId="0" fontId="0" fillId="0" borderId="0" xfId="0" applyAlignment="1">
      <alignment horizontal="right"/>
    </xf>
    <xf numFmtId="0" fontId="4" fillId="0" borderId="0" xfId="0" applyFont="1"/>
    <xf numFmtId="0" fontId="0" fillId="0" borderId="0" xfId="0" applyAlignment="1">
      <alignment vertical="top"/>
    </xf>
    <xf numFmtId="44" fontId="5" fillId="0" borderId="0" xfId="1" applyFont="1"/>
    <xf numFmtId="44" fontId="0" fillId="2" borderId="0" xfId="1" applyFont="1" applyFill="1"/>
    <xf numFmtId="44" fontId="0" fillId="2" borderId="0" xfId="0" applyNumberFormat="1" applyFill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66B514-301F-475C-96A2-CCDE0C701304}">
  <dimension ref="A1:L83"/>
  <sheetViews>
    <sheetView topLeftCell="A10" workbookViewId="0">
      <selection activeCell="C20" sqref="C20"/>
    </sheetView>
  </sheetViews>
  <sheetFormatPr defaultRowHeight="15" x14ac:dyDescent="0.25"/>
  <cols>
    <col min="2" max="2" width="21.85546875" customWidth="1"/>
    <col min="3" max="3" width="20" customWidth="1"/>
    <col min="4" max="4" width="22" customWidth="1"/>
    <col min="5" max="5" width="20" customWidth="1"/>
    <col min="6" max="6" width="14.85546875" customWidth="1"/>
    <col min="7" max="7" width="14.7109375" customWidth="1"/>
    <col min="8" max="9" width="15" customWidth="1"/>
    <col min="10" max="10" width="12.7109375" customWidth="1"/>
  </cols>
  <sheetData>
    <row r="1" spans="1:10" x14ac:dyDescent="0.25">
      <c r="A1" t="s">
        <v>0</v>
      </c>
      <c r="B1" t="s">
        <v>1</v>
      </c>
      <c r="E1" t="s">
        <v>2</v>
      </c>
      <c r="F1" t="s">
        <v>3</v>
      </c>
      <c r="G1" t="s">
        <v>4</v>
      </c>
      <c r="H1" t="s">
        <v>5</v>
      </c>
      <c r="I1" t="s">
        <v>6</v>
      </c>
    </row>
    <row r="2" spans="1:10" x14ac:dyDescent="0.25">
      <c r="A2">
        <v>1</v>
      </c>
      <c r="B2" t="s">
        <v>7</v>
      </c>
      <c r="E2">
        <v>4</v>
      </c>
      <c r="F2">
        <v>0</v>
      </c>
      <c r="G2" s="1">
        <v>0</v>
      </c>
    </row>
    <row r="3" spans="1:10" x14ac:dyDescent="0.25">
      <c r="A3">
        <v>2</v>
      </c>
      <c r="B3" t="s">
        <v>8</v>
      </c>
      <c r="E3">
        <v>1</v>
      </c>
      <c r="F3">
        <v>0</v>
      </c>
      <c r="G3" s="1">
        <v>0</v>
      </c>
    </row>
    <row r="4" spans="1:10" x14ac:dyDescent="0.25">
      <c r="A4">
        <v>3</v>
      </c>
      <c r="B4" t="s">
        <v>9</v>
      </c>
      <c r="C4" t="s">
        <v>10</v>
      </c>
      <c r="D4" t="s">
        <v>11</v>
      </c>
      <c r="E4">
        <v>1</v>
      </c>
      <c r="F4" s="1">
        <v>0</v>
      </c>
      <c r="G4" s="1">
        <v>0</v>
      </c>
    </row>
    <row r="5" spans="1:10" x14ac:dyDescent="0.25">
      <c r="A5">
        <v>4</v>
      </c>
      <c r="B5" t="s">
        <v>12</v>
      </c>
      <c r="C5" t="b">
        <v>1</v>
      </c>
      <c r="D5" t="s">
        <v>13</v>
      </c>
      <c r="E5">
        <v>1</v>
      </c>
      <c r="F5" s="1">
        <v>9872.3799999999992</v>
      </c>
      <c r="G5" s="1">
        <v>8779</v>
      </c>
      <c r="J5" t="s">
        <v>14</v>
      </c>
    </row>
    <row r="6" spans="1:10" x14ac:dyDescent="0.25">
      <c r="A6">
        <v>5</v>
      </c>
      <c r="B6" t="s">
        <v>15</v>
      </c>
      <c r="C6" t="b">
        <v>1</v>
      </c>
      <c r="D6" t="s">
        <v>16</v>
      </c>
      <c r="E6">
        <v>1</v>
      </c>
      <c r="F6" s="1">
        <v>3195.89</v>
      </c>
      <c r="G6" s="1">
        <v>2842</v>
      </c>
      <c r="J6" t="s">
        <v>14</v>
      </c>
    </row>
    <row r="7" spans="1:10" x14ac:dyDescent="0.25">
      <c r="A7" t="s">
        <v>17</v>
      </c>
      <c r="B7" s="2" t="s">
        <v>18</v>
      </c>
      <c r="C7" t="s">
        <v>19</v>
      </c>
      <c r="D7" t="s">
        <v>20</v>
      </c>
      <c r="E7">
        <v>1</v>
      </c>
      <c r="F7" s="1"/>
      <c r="G7" s="1">
        <f>6903+107</f>
        <v>7010</v>
      </c>
      <c r="J7" t="s">
        <v>21</v>
      </c>
    </row>
    <row r="8" spans="1:10" x14ac:dyDescent="0.25">
      <c r="B8" s="2" t="s">
        <v>22</v>
      </c>
      <c r="C8" t="s">
        <v>19</v>
      </c>
      <c r="E8">
        <v>1</v>
      </c>
      <c r="F8" s="1">
        <v>5279.08</v>
      </c>
      <c r="G8" s="1"/>
    </row>
    <row r="9" spans="1:10" x14ac:dyDescent="0.25">
      <c r="B9" s="2" t="s">
        <v>23</v>
      </c>
      <c r="E9">
        <v>1</v>
      </c>
      <c r="F9" s="1">
        <v>1954.84</v>
      </c>
      <c r="G9" s="1"/>
    </row>
    <row r="10" spans="1:10" x14ac:dyDescent="0.25">
      <c r="B10" s="2" t="s">
        <v>24</v>
      </c>
      <c r="E10">
        <v>1</v>
      </c>
      <c r="F10" s="1">
        <v>982.04</v>
      </c>
      <c r="G10" s="1"/>
    </row>
    <row r="11" spans="1:10" x14ac:dyDescent="0.25">
      <c r="B11" s="2" t="s">
        <v>25</v>
      </c>
      <c r="E11">
        <v>1</v>
      </c>
      <c r="F11" s="1">
        <v>550</v>
      </c>
      <c r="G11" s="1"/>
    </row>
    <row r="12" spans="1:10" x14ac:dyDescent="0.25">
      <c r="B12" s="2"/>
      <c r="F12" s="1"/>
      <c r="G12" s="1"/>
    </row>
    <row r="13" spans="1:10" x14ac:dyDescent="0.25">
      <c r="A13">
        <v>8</v>
      </c>
      <c r="B13" s="2" t="s">
        <v>26</v>
      </c>
      <c r="C13" t="s">
        <v>27</v>
      </c>
      <c r="D13" t="s">
        <v>28</v>
      </c>
      <c r="E13">
        <v>1</v>
      </c>
      <c r="F13" s="1"/>
      <c r="G13" s="1">
        <v>9855</v>
      </c>
      <c r="J13" s="2" t="s">
        <v>29</v>
      </c>
    </row>
    <row r="14" spans="1:10" x14ac:dyDescent="0.25">
      <c r="B14" s="2" t="s">
        <v>26</v>
      </c>
      <c r="C14" t="s">
        <v>27</v>
      </c>
      <c r="D14" t="s">
        <v>28</v>
      </c>
      <c r="E14">
        <v>1</v>
      </c>
      <c r="F14" s="1">
        <v>11498.55</v>
      </c>
      <c r="G14" s="1"/>
      <c r="J14" s="2" t="s">
        <v>30</v>
      </c>
    </row>
    <row r="15" spans="1:10" x14ac:dyDescent="0.25">
      <c r="A15">
        <v>9</v>
      </c>
      <c r="B15" t="s">
        <v>31</v>
      </c>
      <c r="E15">
        <v>1</v>
      </c>
      <c r="F15">
        <v>0</v>
      </c>
      <c r="G15" s="1">
        <v>0</v>
      </c>
    </row>
    <row r="16" spans="1:10" x14ac:dyDescent="0.25">
      <c r="A16">
        <v>10</v>
      </c>
      <c r="B16" t="s">
        <v>32</v>
      </c>
      <c r="C16" t="s">
        <v>33</v>
      </c>
      <c r="D16" t="s">
        <v>34</v>
      </c>
      <c r="E16">
        <v>1</v>
      </c>
      <c r="F16" s="1">
        <v>534.6</v>
      </c>
      <c r="G16" s="1">
        <v>534.6</v>
      </c>
    </row>
    <row r="17" spans="1:10" x14ac:dyDescent="0.25">
      <c r="A17">
        <v>11</v>
      </c>
      <c r="B17" t="s">
        <v>35</v>
      </c>
      <c r="C17" t="s">
        <v>36</v>
      </c>
      <c r="D17" t="s">
        <v>37</v>
      </c>
      <c r="E17">
        <v>1</v>
      </c>
      <c r="F17" s="1">
        <v>1637.21</v>
      </c>
      <c r="G17" s="1">
        <v>1481</v>
      </c>
      <c r="J17" t="s">
        <v>38</v>
      </c>
    </row>
    <row r="18" spans="1:10" x14ac:dyDescent="0.25">
      <c r="A18">
        <v>12</v>
      </c>
      <c r="B18" s="2" t="s">
        <v>39</v>
      </c>
      <c r="C18" t="b">
        <v>1</v>
      </c>
      <c r="D18" t="s">
        <v>40</v>
      </c>
      <c r="E18">
        <v>1</v>
      </c>
      <c r="F18" s="1">
        <v>5087.49</v>
      </c>
      <c r="G18" s="1">
        <v>5803</v>
      </c>
      <c r="J18" s="2" t="s">
        <v>41</v>
      </c>
    </row>
    <row r="19" spans="1:10" x14ac:dyDescent="0.25">
      <c r="A19">
        <v>13</v>
      </c>
      <c r="B19" t="s">
        <v>42</v>
      </c>
      <c r="C19" t="s">
        <v>43</v>
      </c>
      <c r="D19" t="s">
        <v>44</v>
      </c>
      <c r="E19">
        <v>0</v>
      </c>
      <c r="F19" s="1">
        <v>0</v>
      </c>
      <c r="G19" s="1"/>
    </row>
    <row r="20" spans="1:10" x14ac:dyDescent="0.25">
      <c r="A20">
        <v>14</v>
      </c>
      <c r="B20" t="s">
        <v>45</v>
      </c>
      <c r="C20" t="s">
        <v>46</v>
      </c>
      <c r="D20" t="s">
        <v>47</v>
      </c>
      <c r="E20">
        <v>1</v>
      </c>
      <c r="F20" s="1">
        <v>0</v>
      </c>
      <c r="G20" s="1"/>
    </row>
    <row r="21" spans="1:10" x14ac:dyDescent="0.25">
      <c r="A21">
        <v>15</v>
      </c>
      <c r="B21" t="s">
        <v>48</v>
      </c>
      <c r="C21" t="s">
        <v>49</v>
      </c>
      <c r="D21" t="s">
        <v>50</v>
      </c>
      <c r="E21">
        <v>1</v>
      </c>
      <c r="F21" s="1">
        <v>0</v>
      </c>
      <c r="G21" s="1"/>
    </row>
    <row r="22" spans="1:10" x14ac:dyDescent="0.25">
      <c r="A22">
        <v>16</v>
      </c>
      <c r="B22" t="s">
        <v>51</v>
      </c>
      <c r="C22" t="b">
        <v>1</v>
      </c>
      <c r="D22" t="s">
        <v>52</v>
      </c>
      <c r="E22">
        <v>1</v>
      </c>
      <c r="F22">
        <v>0</v>
      </c>
      <c r="G22" s="1">
        <v>0</v>
      </c>
      <c r="H22">
        <v>0</v>
      </c>
      <c r="J22" t="s">
        <v>53</v>
      </c>
    </row>
    <row r="23" spans="1:10" x14ac:dyDescent="0.25">
      <c r="A23">
        <v>17</v>
      </c>
      <c r="B23" t="s">
        <v>54</v>
      </c>
      <c r="C23" t="s">
        <v>10</v>
      </c>
      <c r="D23" t="s">
        <v>55</v>
      </c>
      <c r="E23">
        <v>1</v>
      </c>
      <c r="F23">
        <v>0</v>
      </c>
      <c r="G23" s="1"/>
    </row>
    <row r="24" spans="1:10" x14ac:dyDescent="0.25">
      <c r="A24">
        <v>18</v>
      </c>
      <c r="B24" t="s">
        <v>56</v>
      </c>
      <c r="C24" t="s">
        <v>57</v>
      </c>
      <c r="D24" t="s">
        <v>58</v>
      </c>
      <c r="E24">
        <v>1</v>
      </c>
      <c r="F24">
        <v>0</v>
      </c>
      <c r="G24" s="1">
        <v>911</v>
      </c>
    </row>
    <row r="25" spans="1:10" x14ac:dyDescent="0.25">
      <c r="D25" t="s">
        <v>59</v>
      </c>
      <c r="E25">
        <v>1</v>
      </c>
      <c r="F25">
        <v>0</v>
      </c>
      <c r="G25" s="1">
        <v>326</v>
      </c>
      <c r="J25" t="s">
        <v>60</v>
      </c>
    </row>
    <row r="26" spans="1:10" x14ac:dyDescent="0.25">
      <c r="D26" t="s">
        <v>61</v>
      </c>
      <c r="E26">
        <v>1</v>
      </c>
      <c r="F26">
        <v>0</v>
      </c>
      <c r="G26" s="1">
        <v>219</v>
      </c>
      <c r="J26" t="s">
        <v>60</v>
      </c>
    </row>
    <row r="27" spans="1:10" x14ac:dyDescent="0.25">
      <c r="A27">
        <v>19</v>
      </c>
      <c r="B27" t="s">
        <v>62</v>
      </c>
      <c r="C27" t="s">
        <v>57</v>
      </c>
      <c r="D27" t="s">
        <v>63</v>
      </c>
      <c r="E27">
        <v>1</v>
      </c>
      <c r="F27">
        <v>0</v>
      </c>
      <c r="G27" s="1">
        <v>817</v>
      </c>
      <c r="J27" t="s">
        <v>64</v>
      </c>
    </row>
    <row r="28" spans="1:10" x14ac:dyDescent="0.25">
      <c r="A28">
        <v>20</v>
      </c>
      <c r="B28" t="s">
        <v>65</v>
      </c>
      <c r="C28" t="s">
        <v>57</v>
      </c>
      <c r="D28" t="s">
        <v>66</v>
      </c>
      <c r="E28">
        <v>3</v>
      </c>
      <c r="G28" s="1">
        <v>861</v>
      </c>
    </row>
    <row r="29" spans="1:10" x14ac:dyDescent="0.25">
      <c r="B29" t="s">
        <v>65</v>
      </c>
      <c r="C29" t="s">
        <v>57</v>
      </c>
      <c r="D29" t="s">
        <v>67</v>
      </c>
      <c r="F29">
        <v>1240.2</v>
      </c>
      <c r="G29" s="1"/>
      <c r="J29" t="s">
        <v>68</v>
      </c>
    </row>
    <row r="30" spans="1:10" x14ac:dyDescent="0.25">
      <c r="A30">
        <v>21</v>
      </c>
      <c r="B30" t="s">
        <v>69</v>
      </c>
      <c r="C30" t="s">
        <v>57</v>
      </c>
      <c r="D30" t="s">
        <v>70</v>
      </c>
      <c r="E30">
        <v>1</v>
      </c>
      <c r="F30">
        <v>1015.01</v>
      </c>
      <c r="G30" s="1">
        <v>700</v>
      </c>
    </row>
    <row r="31" spans="1:10" x14ac:dyDescent="0.25">
      <c r="A31">
        <v>22</v>
      </c>
      <c r="B31" t="s">
        <v>71</v>
      </c>
      <c r="C31" t="s">
        <v>57</v>
      </c>
      <c r="D31" t="s">
        <v>72</v>
      </c>
      <c r="E31">
        <v>1</v>
      </c>
      <c r="G31" s="1">
        <v>854</v>
      </c>
    </row>
    <row r="32" spans="1:10" ht="14.25" customHeight="1" x14ac:dyDescent="0.25">
      <c r="D32" t="s">
        <v>73</v>
      </c>
      <c r="E32">
        <v>1</v>
      </c>
      <c r="F32">
        <v>1239.4000000000001</v>
      </c>
      <c r="G32" s="1"/>
    </row>
    <row r="33" spans="1:12" ht="14.25" customHeight="1" x14ac:dyDescent="0.25">
      <c r="D33" t="s">
        <v>74</v>
      </c>
      <c r="E33">
        <v>2</v>
      </c>
      <c r="F33">
        <v>252.88</v>
      </c>
      <c r="G33" s="1"/>
    </row>
    <row r="34" spans="1:12" ht="14.25" customHeight="1" x14ac:dyDescent="0.25">
      <c r="D34" t="s">
        <v>75</v>
      </c>
      <c r="E34">
        <v>2</v>
      </c>
      <c r="F34">
        <v>56.98</v>
      </c>
      <c r="G34" s="1"/>
    </row>
    <row r="35" spans="1:12" ht="14.25" customHeight="1" x14ac:dyDescent="0.25">
      <c r="D35" t="s">
        <v>76</v>
      </c>
      <c r="E35">
        <v>1</v>
      </c>
      <c r="F35">
        <v>53.42</v>
      </c>
      <c r="G35" s="1"/>
    </row>
    <row r="36" spans="1:12" x14ac:dyDescent="0.25">
      <c r="D36" t="s">
        <v>77</v>
      </c>
      <c r="E36">
        <v>1</v>
      </c>
      <c r="F36">
        <v>0</v>
      </c>
      <c r="G36" s="1"/>
    </row>
    <row r="37" spans="1:12" x14ac:dyDescent="0.25">
      <c r="A37">
        <v>23</v>
      </c>
      <c r="B37" t="s">
        <v>78</v>
      </c>
      <c r="C37" t="s">
        <v>79</v>
      </c>
      <c r="D37" t="s">
        <v>80</v>
      </c>
      <c r="E37">
        <v>1</v>
      </c>
      <c r="F37">
        <v>0</v>
      </c>
      <c r="G37" s="1">
        <v>490</v>
      </c>
      <c r="J37" t="s">
        <v>81</v>
      </c>
    </row>
    <row r="38" spans="1:12" x14ac:dyDescent="0.25">
      <c r="A38">
        <v>24</v>
      </c>
      <c r="B38" t="s">
        <v>82</v>
      </c>
      <c r="C38" t="s">
        <v>57</v>
      </c>
      <c r="D38" t="s">
        <v>83</v>
      </c>
      <c r="E38">
        <v>1</v>
      </c>
      <c r="F38">
        <v>626.42999999999995</v>
      </c>
      <c r="G38" s="1">
        <v>543</v>
      </c>
    </row>
    <row r="39" spans="1:12" x14ac:dyDescent="0.25">
      <c r="A39">
        <v>25</v>
      </c>
      <c r="B39" t="s">
        <v>84</v>
      </c>
      <c r="C39" t="s">
        <v>57</v>
      </c>
      <c r="D39" t="s">
        <v>85</v>
      </c>
      <c r="E39">
        <v>1</v>
      </c>
      <c r="G39" s="1">
        <v>466</v>
      </c>
      <c r="J39" t="s">
        <v>86</v>
      </c>
    </row>
    <row r="40" spans="1:12" x14ac:dyDescent="0.25">
      <c r="D40" t="s">
        <v>87</v>
      </c>
      <c r="E40">
        <v>1</v>
      </c>
      <c r="F40">
        <v>589.04</v>
      </c>
      <c r="G40" s="1"/>
      <c r="J40" t="s">
        <v>88</v>
      </c>
    </row>
    <row r="41" spans="1:12" x14ac:dyDescent="0.25">
      <c r="A41">
        <v>26</v>
      </c>
      <c r="B41" t="s">
        <v>84</v>
      </c>
      <c r="C41" t="s">
        <v>57</v>
      </c>
      <c r="D41" t="s">
        <v>89</v>
      </c>
      <c r="E41">
        <v>3</v>
      </c>
      <c r="F41">
        <v>1303.8</v>
      </c>
      <c r="G41" s="1">
        <v>1131</v>
      </c>
      <c r="J41" t="s">
        <v>90</v>
      </c>
      <c r="L41" s="3" t="s">
        <v>91</v>
      </c>
    </row>
    <row r="42" spans="1:12" x14ac:dyDescent="0.25">
      <c r="A42">
        <v>27</v>
      </c>
      <c r="B42" t="s">
        <v>84</v>
      </c>
      <c r="C42" t="s">
        <v>57</v>
      </c>
      <c r="D42" t="s">
        <v>92</v>
      </c>
      <c r="E42">
        <v>1</v>
      </c>
      <c r="F42">
        <v>386.9</v>
      </c>
      <c r="G42" s="1">
        <v>335</v>
      </c>
      <c r="J42" t="s">
        <v>93</v>
      </c>
      <c r="L42" s="3" t="s">
        <v>94</v>
      </c>
    </row>
    <row r="43" spans="1:12" x14ac:dyDescent="0.25">
      <c r="A43">
        <v>28</v>
      </c>
      <c r="B43" t="s">
        <v>84</v>
      </c>
      <c r="C43" t="s">
        <v>57</v>
      </c>
      <c r="D43" t="s">
        <v>95</v>
      </c>
      <c r="E43">
        <v>1</v>
      </c>
      <c r="F43">
        <v>262.88</v>
      </c>
      <c r="G43" s="1">
        <v>228</v>
      </c>
      <c r="J43" t="s">
        <v>96</v>
      </c>
      <c r="L43" s="3" t="s">
        <v>97</v>
      </c>
    </row>
    <row r="44" spans="1:12" x14ac:dyDescent="0.25">
      <c r="A44">
        <v>29</v>
      </c>
      <c r="B44" t="s">
        <v>84</v>
      </c>
      <c r="C44" t="s">
        <v>57</v>
      </c>
      <c r="D44" t="s">
        <v>98</v>
      </c>
      <c r="E44">
        <v>1</v>
      </c>
      <c r="F44">
        <v>226.84</v>
      </c>
      <c r="G44" s="1">
        <v>196</v>
      </c>
      <c r="J44" t="s">
        <v>99</v>
      </c>
      <c r="L44" s="3" t="s">
        <v>100</v>
      </c>
    </row>
    <row r="45" spans="1:12" x14ac:dyDescent="0.25">
      <c r="A45">
        <v>30</v>
      </c>
      <c r="B45" t="s">
        <v>101</v>
      </c>
      <c r="C45" t="s">
        <v>57</v>
      </c>
      <c r="D45" t="s">
        <v>102</v>
      </c>
      <c r="E45">
        <v>1</v>
      </c>
      <c r="F45">
        <v>132.22</v>
      </c>
      <c r="G45" s="1">
        <v>114</v>
      </c>
      <c r="J45" t="s">
        <v>103</v>
      </c>
    </row>
    <row r="46" spans="1:12" x14ac:dyDescent="0.25">
      <c r="A46">
        <v>31</v>
      </c>
      <c r="B46" t="s">
        <v>104</v>
      </c>
      <c r="C46" t="s">
        <v>57</v>
      </c>
      <c r="D46" t="s">
        <v>105</v>
      </c>
      <c r="E46">
        <v>20</v>
      </c>
      <c r="F46" s="4"/>
      <c r="G46" s="1">
        <v>185</v>
      </c>
      <c r="J46" t="s">
        <v>106</v>
      </c>
    </row>
    <row r="47" spans="1:12" x14ac:dyDescent="0.25">
      <c r="A47">
        <v>31</v>
      </c>
      <c r="B47" t="s">
        <v>107</v>
      </c>
      <c r="C47" t="s">
        <v>57</v>
      </c>
      <c r="D47" t="s">
        <v>108</v>
      </c>
      <c r="E47">
        <v>20</v>
      </c>
      <c r="F47" s="4"/>
      <c r="G47" s="1">
        <v>530</v>
      </c>
      <c r="J47" t="s">
        <v>109</v>
      </c>
    </row>
    <row r="48" spans="1:12" x14ac:dyDescent="0.25">
      <c r="A48" s="2">
        <v>32</v>
      </c>
      <c r="B48" t="s">
        <v>110</v>
      </c>
      <c r="C48" t="s">
        <v>57</v>
      </c>
      <c r="D48" t="s">
        <v>111</v>
      </c>
      <c r="E48" s="5" t="s">
        <v>112</v>
      </c>
      <c r="F48">
        <v>338.72</v>
      </c>
      <c r="G48" s="1">
        <v>293</v>
      </c>
      <c r="J48" t="s">
        <v>113</v>
      </c>
    </row>
    <row r="49" spans="1:10" x14ac:dyDescent="0.25">
      <c r="E49" s="5"/>
      <c r="G49" s="1"/>
    </row>
    <row r="50" spans="1:10" x14ac:dyDescent="0.25">
      <c r="A50" s="2" t="s">
        <v>114</v>
      </c>
      <c r="B50" t="s">
        <v>115</v>
      </c>
      <c r="C50" t="s">
        <v>57</v>
      </c>
      <c r="D50" t="s">
        <v>116</v>
      </c>
      <c r="E50">
        <v>12</v>
      </c>
      <c r="G50" s="1">
        <v>111</v>
      </c>
      <c r="J50" t="s">
        <v>117</v>
      </c>
    </row>
    <row r="51" spans="1:10" x14ac:dyDescent="0.25">
      <c r="A51" s="6">
        <v>33</v>
      </c>
      <c r="B51" t="s">
        <v>118</v>
      </c>
      <c r="C51" t="s">
        <v>57</v>
      </c>
      <c r="D51" t="s">
        <v>119</v>
      </c>
      <c r="E51">
        <v>12</v>
      </c>
      <c r="G51" s="1">
        <v>462</v>
      </c>
      <c r="J51" t="s">
        <v>120</v>
      </c>
    </row>
    <row r="52" spans="1:10" x14ac:dyDescent="0.25">
      <c r="A52">
        <v>33</v>
      </c>
      <c r="B52" t="s">
        <v>121</v>
      </c>
      <c r="C52" t="s">
        <v>57</v>
      </c>
      <c r="D52" t="s">
        <v>122</v>
      </c>
      <c r="E52" s="5" t="s">
        <v>123</v>
      </c>
      <c r="G52" s="1">
        <v>52</v>
      </c>
      <c r="J52" t="s">
        <v>124</v>
      </c>
    </row>
    <row r="53" spans="1:10" x14ac:dyDescent="0.25">
      <c r="A53">
        <v>34</v>
      </c>
      <c r="B53" t="s">
        <v>107</v>
      </c>
      <c r="C53" t="s">
        <v>57</v>
      </c>
      <c r="D53" t="s">
        <v>125</v>
      </c>
      <c r="E53" s="5" t="s">
        <v>123</v>
      </c>
      <c r="F53">
        <v>257.92</v>
      </c>
      <c r="G53" s="1">
        <v>184</v>
      </c>
      <c r="J53" t="s">
        <v>126</v>
      </c>
    </row>
    <row r="54" spans="1:10" x14ac:dyDescent="0.25">
      <c r="A54">
        <v>34</v>
      </c>
      <c r="B54" t="s">
        <v>118</v>
      </c>
      <c r="C54" t="s">
        <v>127</v>
      </c>
      <c r="D54" t="s">
        <v>128</v>
      </c>
      <c r="E54" s="5" t="s">
        <v>129</v>
      </c>
      <c r="F54">
        <v>124.08</v>
      </c>
      <c r="G54" s="1">
        <v>56</v>
      </c>
      <c r="J54" t="s">
        <v>130</v>
      </c>
    </row>
    <row r="55" spans="1:10" x14ac:dyDescent="0.25">
      <c r="A55">
        <v>35</v>
      </c>
      <c r="B55" t="s">
        <v>131</v>
      </c>
      <c r="C55" t="s">
        <v>57</v>
      </c>
      <c r="D55" t="s">
        <v>132</v>
      </c>
      <c r="E55" s="5" t="s">
        <v>123</v>
      </c>
      <c r="G55" s="1">
        <v>74</v>
      </c>
      <c r="J55" t="s">
        <v>133</v>
      </c>
    </row>
    <row r="56" spans="1:10" x14ac:dyDescent="0.25">
      <c r="A56">
        <v>35</v>
      </c>
      <c r="B56" t="s">
        <v>118</v>
      </c>
      <c r="C56" t="s">
        <v>57</v>
      </c>
      <c r="D56" t="s">
        <v>134</v>
      </c>
      <c r="E56" s="5" t="s">
        <v>123</v>
      </c>
      <c r="G56" s="1">
        <v>280</v>
      </c>
      <c r="J56" t="s">
        <v>135</v>
      </c>
    </row>
    <row r="57" spans="1:10" x14ac:dyDescent="0.25">
      <c r="A57">
        <v>36</v>
      </c>
      <c r="B57" t="s">
        <v>121</v>
      </c>
      <c r="C57" t="s">
        <v>57</v>
      </c>
      <c r="D57" t="s">
        <v>132</v>
      </c>
      <c r="E57" s="5" t="s">
        <v>136</v>
      </c>
      <c r="G57" s="1">
        <v>36</v>
      </c>
      <c r="J57" t="s">
        <v>137</v>
      </c>
    </row>
    <row r="58" spans="1:10" x14ac:dyDescent="0.25">
      <c r="A58">
        <v>37</v>
      </c>
      <c r="B58" t="s">
        <v>107</v>
      </c>
      <c r="C58" t="s">
        <v>57</v>
      </c>
      <c r="D58" t="s">
        <v>138</v>
      </c>
      <c r="E58" s="5" t="s">
        <v>136</v>
      </c>
      <c r="G58" s="1">
        <v>84</v>
      </c>
      <c r="J58" t="s">
        <v>139</v>
      </c>
    </row>
    <row r="59" spans="1:10" x14ac:dyDescent="0.25">
      <c r="A59">
        <v>38</v>
      </c>
      <c r="B59" t="s">
        <v>121</v>
      </c>
      <c r="C59" t="s">
        <v>57</v>
      </c>
      <c r="D59" t="s">
        <v>140</v>
      </c>
      <c r="E59" s="5" t="s">
        <v>123</v>
      </c>
      <c r="G59" s="1">
        <v>74</v>
      </c>
      <c r="J59" t="s">
        <v>141</v>
      </c>
    </row>
    <row r="60" spans="1:10" x14ac:dyDescent="0.25">
      <c r="A60">
        <v>38</v>
      </c>
      <c r="B60" t="s">
        <v>107</v>
      </c>
      <c r="C60" t="s">
        <v>57</v>
      </c>
      <c r="D60" t="s">
        <v>142</v>
      </c>
      <c r="E60" s="5" t="s">
        <v>123</v>
      </c>
      <c r="G60" s="1">
        <v>324</v>
      </c>
      <c r="J60" t="s">
        <v>143</v>
      </c>
    </row>
    <row r="61" spans="1:10" x14ac:dyDescent="0.25">
      <c r="A61">
        <v>39</v>
      </c>
      <c r="B61" t="s">
        <v>121</v>
      </c>
      <c r="C61" t="s">
        <v>57</v>
      </c>
      <c r="D61" t="s">
        <v>144</v>
      </c>
      <c r="E61" s="5" t="s">
        <v>123</v>
      </c>
      <c r="G61" s="1">
        <v>74</v>
      </c>
      <c r="J61" t="s">
        <v>145</v>
      </c>
    </row>
    <row r="62" spans="1:10" x14ac:dyDescent="0.25">
      <c r="A62">
        <v>39</v>
      </c>
      <c r="B62" t="s">
        <v>118</v>
      </c>
      <c r="C62" t="s">
        <v>57</v>
      </c>
      <c r="D62" t="s">
        <v>146</v>
      </c>
      <c r="E62" s="5" t="s">
        <v>123</v>
      </c>
      <c r="G62" s="1">
        <v>308</v>
      </c>
      <c r="J62" t="s">
        <v>147</v>
      </c>
    </row>
    <row r="63" spans="1:10" x14ac:dyDescent="0.25">
      <c r="A63">
        <v>40</v>
      </c>
      <c r="B63" t="s">
        <v>148</v>
      </c>
      <c r="C63" t="s">
        <v>149</v>
      </c>
      <c r="D63" t="s">
        <v>150</v>
      </c>
      <c r="E63">
        <v>1</v>
      </c>
      <c r="F63">
        <v>1122</v>
      </c>
      <c r="G63" s="1">
        <v>1376</v>
      </c>
      <c r="J63" t="s">
        <v>151</v>
      </c>
    </row>
    <row r="64" spans="1:10" x14ac:dyDescent="0.25">
      <c r="A64">
        <v>41</v>
      </c>
      <c r="B64" t="s">
        <v>152</v>
      </c>
      <c r="C64" t="s">
        <v>57</v>
      </c>
      <c r="D64" t="s">
        <v>153</v>
      </c>
      <c r="E64">
        <v>6</v>
      </c>
      <c r="F64">
        <v>1863.36</v>
      </c>
      <c r="G64" s="1">
        <v>1617</v>
      </c>
      <c r="J64" t="s">
        <v>154</v>
      </c>
    </row>
    <row r="65" spans="1:10" x14ac:dyDescent="0.25">
      <c r="A65">
        <v>42</v>
      </c>
      <c r="G65" s="1"/>
    </row>
    <row r="66" spans="1:10" x14ac:dyDescent="0.25">
      <c r="A66">
        <v>43</v>
      </c>
      <c r="B66" t="s">
        <v>155</v>
      </c>
      <c r="C66" t="s">
        <v>57</v>
      </c>
      <c r="D66" t="s">
        <v>156</v>
      </c>
      <c r="E66" s="5" t="s">
        <v>157</v>
      </c>
      <c r="G66" s="1">
        <v>136</v>
      </c>
      <c r="J66" t="s">
        <v>158</v>
      </c>
    </row>
    <row r="67" spans="1:10" x14ac:dyDescent="0.25">
      <c r="A67">
        <v>44</v>
      </c>
      <c r="B67" t="s">
        <v>155</v>
      </c>
      <c r="C67" t="s">
        <v>57</v>
      </c>
      <c r="D67" t="s">
        <v>159</v>
      </c>
      <c r="E67" s="5" t="s">
        <v>136</v>
      </c>
      <c r="G67" s="1">
        <v>154</v>
      </c>
      <c r="J67" t="s">
        <v>160</v>
      </c>
    </row>
    <row r="68" spans="1:10" x14ac:dyDescent="0.25">
      <c r="A68">
        <v>45</v>
      </c>
      <c r="B68" t="s">
        <v>118</v>
      </c>
      <c r="C68" t="s">
        <v>161</v>
      </c>
      <c r="D68" t="s">
        <v>162</v>
      </c>
      <c r="E68" s="5" t="s">
        <v>129</v>
      </c>
      <c r="G68" s="1">
        <v>303</v>
      </c>
      <c r="J68" t="s">
        <v>163</v>
      </c>
    </row>
    <row r="69" spans="1:10" x14ac:dyDescent="0.25">
      <c r="A69">
        <v>46</v>
      </c>
      <c r="B69" t="s">
        <v>155</v>
      </c>
      <c r="C69" t="s">
        <v>161</v>
      </c>
      <c r="D69" t="s">
        <v>164</v>
      </c>
      <c r="E69" s="5" t="s">
        <v>165</v>
      </c>
      <c r="G69" s="1">
        <v>98</v>
      </c>
      <c r="J69" t="s">
        <v>166</v>
      </c>
    </row>
    <row r="70" spans="1:10" x14ac:dyDescent="0.25">
      <c r="A70">
        <v>47</v>
      </c>
      <c r="B70" t="s">
        <v>155</v>
      </c>
      <c r="C70" t="s">
        <v>161</v>
      </c>
      <c r="D70" t="s">
        <v>167</v>
      </c>
      <c r="E70" s="5" t="s">
        <v>168</v>
      </c>
      <c r="G70" s="1">
        <v>75</v>
      </c>
      <c r="J70" t="s">
        <v>169</v>
      </c>
    </row>
    <row r="71" spans="1:10" x14ac:dyDescent="0.25">
      <c r="A71">
        <v>48</v>
      </c>
      <c r="B71" t="s">
        <v>170</v>
      </c>
      <c r="E71" s="5"/>
      <c r="G71" s="1">
        <v>0</v>
      </c>
    </row>
    <row r="72" spans="1:10" x14ac:dyDescent="0.25">
      <c r="A72">
        <v>49</v>
      </c>
      <c r="B72" t="s">
        <v>171</v>
      </c>
      <c r="C72" t="s">
        <v>172</v>
      </c>
      <c r="D72" t="s">
        <v>173</v>
      </c>
      <c r="E72" s="5">
        <v>1</v>
      </c>
      <c r="F72">
        <v>347.98</v>
      </c>
      <c r="G72" s="1">
        <v>350</v>
      </c>
      <c r="J72" t="s">
        <v>174</v>
      </c>
    </row>
    <row r="73" spans="1:10" x14ac:dyDescent="0.25">
      <c r="A73">
        <v>50</v>
      </c>
      <c r="B73" t="s">
        <v>175</v>
      </c>
      <c r="C73" t="s">
        <v>176</v>
      </c>
      <c r="D73" t="s">
        <v>177</v>
      </c>
      <c r="E73" s="5" t="s">
        <v>129</v>
      </c>
      <c r="F73">
        <v>1668.7</v>
      </c>
      <c r="G73" s="1">
        <v>1668</v>
      </c>
      <c r="J73" t="s">
        <v>178</v>
      </c>
    </row>
    <row r="74" spans="1:10" x14ac:dyDescent="0.25">
      <c r="A74" s="2" t="s">
        <v>179</v>
      </c>
      <c r="B74" s="2" t="s">
        <v>180</v>
      </c>
      <c r="C74" t="s">
        <v>181</v>
      </c>
      <c r="D74">
        <v>602201</v>
      </c>
      <c r="E74" s="5"/>
      <c r="F74">
        <v>1473.63</v>
      </c>
      <c r="G74" s="1">
        <v>1006</v>
      </c>
    </row>
    <row r="75" spans="1:10" x14ac:dyDescent="0.25">
      <c r="A75">
        <v>53</v>
      </c>
      <c r="B75" t="s">
        <v>182</v>
      </c>
      <c r="C75" t="s">
        <v>57</v>
      </c>
      <c r="D75" t="s">
        <v>183</v>
      </c>
      <c r="E75" s="5">
        <v>1</v>
      </c>
      <c r="F75">
        <v>391.78</v>
      </c>
      <c r="G75" s="1">
        <v>340</v>
      </c>
      <c r="J75" t="s">
        <v>184</v>
      </c>
    </row>
    <row r="76" spans="1:10" x14ac:dyDescent="0.25">
      <c r="A76">
        <v>54</v>
      </c>
      <c r="B76" t="s">
        <v>185</v>
      </c>
      <c r="C76" t="s">
        <v>57</v>
      </c>
      <c r="D76" t="s">
        <v>186</v>
      </c>
      <c r="E76" s="5">
        <v>1</v>
      </c>
      <c r="F76">
        <v>200</v>
      </c>
      <c r="G76" s="1">
        <v>180</v>
      </c>
      <c r="J76" t="s">
        <v>187</v>
      </c>
    </row>
    <row r="77" spans="1:10" x14ac:dyDescent="0.25">
      <c r="A77">
        <v>55</v>
      </c>
      <c r="B77" t="s">
        <v>182</v>
      </c>
      <c r="C77" t="s">
        <v>57</v>
      </c>
      <c r="D77" t="s">
        <v>188</v>
      </c>
      <c r="E77" s="5">
        <v>1</v>
      </c>
      <c r="F77">
        <v>119.57</v>
      </c>
      <c r="G77" s="1">
        <v>74</v>
      </c>
      <c r="J77" t="s">
        <v>189</v>
      </c>
    </row>
    <row r="78" spans="1:10" x14ac:dyDescent="0.25">
      <c r="A78">
        <v>56</v>
      </c>
      <c r="B78" t="s">
        <v>182</v>
      </c>
      <c r="C78" t="s">
        <v>57</v>
      </c>
      <c r="D78" t="s">
        <v>190</v>
      </c>
      <c r="E78" s="5">
        <v>1</v>
      </c>
      <c r="F78">
        <v>299.14</v>
      </c>
      <c r="G78" s="1">
        <v>259</v>
      </c>
      <c r="J78" t="s">
        <v>191</v>
      </c>
    </row>
    <row r="79" spans="1:10" x14ac:dyDescent="0.25">
      <c r="A79">
        <v>57</v>
      </c>
      <c r="B79" t="s">
        <v>182</v>
      </c>
      <c r="C79" t="s">
        <v>57</v>
      </c>
      <c r="D79" t="s">
        <v>188</v>
      </c>
      <c r="E79" s="5">
        <v>2</v>
      </c>
      <c r="F79">
        <v>239.14</v>
      </c>
      <c r="G79" s="1">
        <v>149</v>
      </c>
      <c r="J79" t="s">
        <v>189</v>
      </c>
    </row>
    <row r="80" spans="1:10" x14ac:dyDescent="0.25">
      <c r="G80" s="1">
        <f>SUM(G2:G79)</f>
        <v>55407.6</v>
      </c>
    </row>
    <row r="81" spans="4:7" x14ac:dyDescent="0.25">
      <c r="D81" t="s">
        <v>192</v>
      </c>
      <c r="F81" s="1">
        <f>670+1957.5</f>
        <v>2627.5</v>
      </c>
    </row>
    <row r="82" spans="4:7" x14ac:dyDescent="0.25">
      <c r="D82" t="s">
        <v>193</v>
      </c>
      <c r="F82" s="1">
        <v>6258</v>
      </c>
    </row>
    <row r="83" spans="4:7" x14ac:dyDescent="0.25">
      <c r="D83" t="s">
        <v>194</v>
      </c>
      <c r="G83" t="s">
        <v>195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57C346-E9D1-460C-A014-78D56A0F2A42}">
  <dimension ref="A1:D58"/>
  <sheetViews>
    <sheetView tabSelected="1" topLeftCell="A28" workbookViewId="0">
      <selection activeCell="F44" sqref="F44"/>
    </sheetView>
  </sheetViews>
  <sheetFormatPr defaultRowHeight="15" x14ac:dyDescent="0.25"/>
  <cols>
    <col min="1" max="1" width="30.5703125" customWidth="1"/>
    <col min="2" max="2" width="19.5703125" customWidth="1"/>
  </cols>
  <sheetData>
    <row r="1" spans="1:3" x14ac:dyDescent="0.25">
      <c r="A1" t="s">
        <v>196</v>
      </c>
      <c r="B1" s="7" t="s">
        <v>197</v>
      </c>
    </row>
    <row r="2" spans="1:3" x14ac:dyDescent="0.25">
      <c r="A2" t="s">
        <v>198</v>
      </c>
      <c r="B2" s="1">
        <v>-2500</v>
      </c>
    </row>
    <row r="3" spans="1:3" x14ac:dyDescent="0.25">
      <c r="A3" t="s">
        <v>199</v>
      </c>
      <c r="B3" s="1">
        <v>-8348</v>
      </c>
    </row>
    <row r="4" spans="1:3" x14ac:dyDescent="0.25">
      <c r="A4" t="s">
        <v>200</v>
      </c>
      <c r="B4" s="1" t="s">
        <v>201</v>
      </c>
    </row>
    <row r="5" spans="1:3" x14ac:dyDescent="0.25">
      <c r="B5" s="1"/>
    </row>
    <row r="6" spans="1:3" x14ac:dyDescent="0.25">
      <c r="A6" t="s">
        <v>202</v>
      </c>
      <c r="B6" s="1">
        <f>6415+8400+1250+1050+240</f>
        <v>17355</v>
      </c>
      <c r="C6" t="s">
        <v>203</v>
      </c>
    </row>
    <row r="7" spans="1:3" x14ac:dyDescent="0.25">
      <c r="A7" t="s">
        <v>204</v>
      </c>
      <c r="B7" s="1" t="s">
        <v>205</v>
      </c>
    </row>
    <row r="8" spans="1:3" x14ac:dyDescent="0.25">
      <c r="A8" t="s">
        <v>206</v>
      </c>
      <c r="B8" s="1">
        <v>1856</v>
      </c>
    </row>
    <row r="9" spans="1:3" x14ac:dyDescent="0.25">
      <c r="A9" t="s">
        <v>207</v>
      </c>
      <c r="B9" s="1">
        <v>4453</v>
      </c>
    </row>
    <row r="10" spans="1:3" x14ac:dyDescent="0.25">
      <c r="A10" t="s">
        <v>208</v>
      </c>
      <c r="B10" s="1">
        <v>2592</v>
      </c>
    </row>
    <row r="11" spans="1:3" x14ac:dyDescent="0.25">
      <c r="A11" t="s">
        <v>209</v>
      </c>
      <c r="B11" s="1">
        <v>2724</v>
      </c>
    </row>
    <row r="12" spans="1:3" x14ac:dyDescent="0.25">
      <c r="A12" t="s">
        <v>210</v>
      </c>
      <c r="B12" s="1">
        <v>4504</v>
      </c>
    </row>
    <row r="13" spans="1:3" x14ac:dyDescent="0.25">
      <c r="A13" t="s">
        <v>211</v>
      </c>
      <c r="B13" s="1">
        <v>59000</v>
      </c>
    </row>
    <row r="14" spans="1:3" x14ac:dyDescent="0.25">
      <c r="A14" t="s">
        <v>212</v>
      </c>
      <c r="B14" s="1">
        <v>1536</v>
      </c>
    </row>
    <row r="15" spans="1:3" x14ac:dyDescent="0.25">
      <c r="A15" t="s">
        <v>213</v>
      </c>
      <c r="B15" s="1" t="s">
        <v>205</v>
      </c>
    </row>
    <row r="16" spans="1:3" x14ac:dyDescent="0.25">
      <c r="A16" t="s">
        <v>214</v>
      </c>
      <c r="B16" s="1">
        <v>18100</v>
      </c>
      <c r="C16" t="s">
        <v>215</v>
      </c>
    </row>
    <row r="17" spans="1:3" x14ac:dyDescent="0.25">
      <c r="A17" t="s">
        <v>216</v>
      </c>
      <c r="B17" s="1">
        <v>5280</v>
      </c>
    </row>
    <row r="18" spans="1:3" x14ac:dyDescent="0.25">
      <c r="A18" t="s">
        <v>217</v>
      </c>
      <c r="B18" s="1">
        <v>32850</v>
      </c>
    </row>
    <row r="19" spans="1:3" x14ac:dyDescent="0.25">
      <c r="A19" t="s">
        <v>218</v>
      </c>
      <c r="B19" s="1">
        <v>36539</v>
      </c>
    </row>
    <row r="20" spans="1:3" x14ac:dyDescent="0.25">
      <c r="A20" t="s">
        <v>219</v>
      </c>
      <c r="B20" s="1">
        <v>954</v>
      </c>
      <c r="C20" t="s">
        <v>220</v>
      </c>
    </row>
    <row r="21" spans="1:3" x14ac:dyDescent="0.25">
      <c r="A21" t="s">
        <v>221</v>
      </c>
      <c r="B21" s="1">
        <v>39245</v>
      </c>
    </row>
    <row r="22" spans="1:3" x14ac:dyDescent="0.25">
      <c r="A22" t="s">
        <v>222</v>
      </c>
      <c r="B22" s="1">
        <v>6224</v>
      </c>
    </row>
    <row r="23" spans="1:3" x14ac:dyDescent="0.25">
      <c r="A23" t="s">
        <v>223</v>
      </c>
      <c r="B23" s="1">
        <f>1390+6708.98+1094.7+2804.24</f>
        <v>11997.92</v>
      </c>
    </row>
    <row r="24" spans="1:3" x14ac:dyDescent="0.25">
      <c r="A24" t="s">
        <v>224</v>
      </c>
      <c r="B24" s="8">
        <v>14247.08</v>
      </c>
    </row>
    <row r="25" spans="1:3" x14ac:dyDescent="0.25">
      <c r="A25" t="s">
        <v>225</v>
      </c>
      <c r="B25" s="1">
        <f>SUM(B2:B24)</f>
        <v>248609</v>
      </c>
    </row>
    <row r="26" spans="1:3" x14ac:dyDescent="0.25">
      <c r="A26" t="s">
        <v>226</v>
      </c>
    </row>
    <row r="27" spans="1:3" x14ac:dyDescent="0.25">
      <c r="B27" t="s">
        <v>227</v>
      </c>
    </row>
    <row r="28" spans="1:3" x14ac:dyDescent="0.25">
      <c r="B28" t="s">
        <v>228</v>
      </c>
    </row>
    <row r="29" spans="1:3" x14ac:dyDescent="0.25">
      <c r="B29" t="s">
        <v>229</v>
      </c>
    </row>
    <row r="30" spans="1:3" x14ac:dyDescent="0.25">
      <c r="B30" t="s">
        <v>230</v>
      </c>
    </row>
    <row r="31" spans="1:3" x14ac:dyDescent="0.25">
      <c r="B31" t="s">
        <v>231</v>
      </c>
    </row>
    <row r="32" spans="1:3" x14ac:dyDescent="0.25">
      <c r="B32" t="s">
        <v>232</v>
      </c>
    </row>
    <row r="33" spans="1:4" x14ac:dyDescent="0.25">
      <c r="B33" t="s">
        <v>233</v>
      </c>
    </row>
    <row r="34" spans="1:4" x14ac:dyDescent="0.25">
      <c r="B34" t="s">
        <v>234</v>
      </c>
    </row>
    <row r="35" spans="1:4" x14ac:dyDescent="0.25">
      <c r="B35" t="s">
        <v>235</v>
      </c>
    </row>
    <row r="38" spans="1:4" x14ac:dyDescent="0.25">
      <c r="A38" t="s">
        <v>236</v>
      </c>
    </row>
    <row r="39" spans="1:4" x14ac:dyDescent="0.25">
      <c r="A39" t="s">
        <v>237</v>
      </c>
      <c r="B39" s="1">
        <v>8100</v>
      </c>
      <c r="D39" t="s">
        <v>238</v>
      </c>
    </row>
    <row r="40" spans="1:4" x14ac:dyDescent="0.25">
      <c r="A40" t="s">
        <v>239</v>
      </c>
      <c r="B40" s="1">
        <f>'FOOD SERVICE'!G80</f>
        <v>55407.6</v>
      </c>
    </row>
    <row r="41" spans="1:4" x14ac:dyDescent="0.25">
      <c r="A41" t="s">
        <v>240</v>
      </c>
      <c r="B41" s="1">
        <v>11000</v>
      </c>
      <c r="C41" t="s">
        <v>241</v>
      </c>
    </row>
    <row r="42" spans="1:4" x14ac:dyDescent="0.25">
      <c r="A42" t="s">
        <v>242</v>
      </c>
      <c r="B42" s="1">
        <f>B25</f>
        <v>248609</v>
      </c>
    </row>
    <row r="43" spans="1:4" x14ac:dyDescent="0.25">
      <c r="A43" t="s">
        <v>243</v>
      </c>
      <c r="B43" s="1">
        <v>18644.23</v>
      </c>
    </row>
    <row r="44" spans="1:4" x14ac:dyDescent="0.25">
      <c r="A44" t="s">
        <v>244</v>
      </c>
      <c r="B44" s="1" t="s">
        <v>245</v>
      </c>
    </row>
    <row r="45" spans="1:4" x14ac:dyDescent="0.25">
      <c r="A45" t="s">
        <v>246</v>
      </c>
      <c r="B45" s="1" t="s">
        <v>245</v>
      </c>
    </row>
    <row r="46" spans="1:4" x14ac:dyDescent="0.25">
      <c r="A46" t="s">
        <v>247</v>
      </c>
      <c r="B46" s="1">
        <v>10000</v>
      </c>
      <c r="C46" t="s">
        <v>241</v>
      </c>
    </row>
    <row r="47" spans="1:4" x14ac:dyDescent="0.25">
      <c r="A47" t="s">
        <v>259</v>
      </c>
      <c r="B47" s="1">
        <v>12500</v>
      </c>
      <c r="C47" t="s">
        <v>241</v>
      </c>
    </row>
    <row r="48" spans="1:4" x14ac:dyDescent="0.25">
      <c r="A48" t="s">
        <v>248</v>
      </c>
      <c r="B48" s="1">
        <v>34000</v>
      </c>
      <c r="C48" t="s">
        <v>241</v>
      </c>
    </row>
    <row r="49" spans="1:4" x14ac:dyDescent="0.25">
      <c r="A49" t="s">
        <v>7</v>
      </c>
      <c r="B49" s="1">
        <v>34000</v>
      </c>
      <c r="C49" t="s">
        <v>241</v>
      </c>
    </row>
    <row r="50" spans="1:4" x14ac:dyDescent="0.25">
      <c r="A50" s="4"/>
      <c r="B50" s="9">
        <f>SUM(B39:B49)</f>
        <v>432260.82999999996</v>
      </c>
    </row>
    <row r="51" spans="1:4" x14ac:dyDescent="0.25">
      <c r="A51" t="s">
        <v>249</v>
      </c>
      <c r="B51" s="1">
        <v>-50000</v>
      </c>
      <c r="C51" t="s">
        <v>250</v>
      </c>
    </row>
    <row r="52" spans="1:4" x14ac:dyDescent="0.25">
      <c r="A52" s="4" t="s">
        <v>251</v>
      </c>
      <c r="B52" s="10">
        <f>B50+B51</f>
        <v>382260.82999999996</v>
      </c>
    </row>
    <row r="53" spans="1:4" x14ac:dyDescent="0.25">
      <c r="A53" t="s">
        <v>252</v>
      </c>
      <c r="B53" s="1">
        <v>30000</v>
      </c>
      <c r="D53" t="s">
        <v>253</v>
      </c>
    </row>
    <row r="54" spans="1:4" x14ac:dyDescent="0.25">
      <c r="A54" t="s">
        <v>254</v>
      </c>
      <c r="B54">
        <v>25000</v>
      </c>
      <c r="D54" t="s">
        <v>253</v>
      </c>
    </row>
    <row r="55" spans="1:4" x14ac:dyDescent="0.25">
      <c r="A55" t="s">
        <v>255</v>
      </c>
      <c r="B55">
        <v>40000</v>
      </c>
    </row>
    <row r="56" spans="1:4" x14ac:dyDescent="0.25">
      <c r="A56" s="4" t="s">
        <v>256</v>
      </c>
      <c r="B56" s="10">
        <f>B52+B53+B54+B55</f>
        <v>477260.82999999996</v>
      </c>
    </row>
    <row r="57" spans="1:4" x14ac:dyDescent="0.25">
      <c r="A57" s="4" t="s">
        <v>257</v>
      </c>
      <c r="B57" s="10">
        <f>B56-B54-B53-(B39/2)</f>
        <v>418210.82999999996</v>
      </c>
    </row>
    <row r="58" spans="1:4" x14ac:dyDescent="0.25">
      <c r="A58" t="s">
        <v>258</v>
      </c>
      <c r="B58" s="1">
        <v>5000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FOOD SERVICE</vt:lpstr>
      <vt:lpstr>GC BID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</dc:creator>
  <cp:lastModifiedBy>Dan</cp:lastModifiedBy>
  <dcterms:created xsi:type="dcterms:W3CDTF">2021-06-04T16:16:00Z</dcterms:created>
  <dcterms:modified xsi:type="dcterms:W3CDTF">2021-06-04T16:21:26Z</dcterms:modified>
</cp:coreProperties>
</file>