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AVA/CAVA - DTC South (Greenwood Village, CO)/"/>
    </mc:Choice>
  </mc:AlternateContent>
  <xr:revisionPtr revIDLastSave="69" documentId="13_ncr:1_{B888774D-3C83-41B9-8B1C-1CD895A9BF91}" xr6:coauthVersionLast="47" xr6:coauthVersionMax="47" xr10:uidLastSave="{DF4C3FCF-FF6A-477A-8C43-05AA275FB9FB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<sst xmlns="http://schemas.openxmlformats.org/spreadsheetml/2006/main" count="75" uniqueCount="47">
  <si>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</si>
  <si>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</si>
  <si>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</si>
  <si>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</si>
  <si>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</si>
  <si>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</si>
  <si>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</si>
  <si>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</si>
  <si>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</si>
  <si>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</si>
  <si>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</si>
  <si>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</si>
  <si>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</si>
  <si>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</si>
  <si>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</si>
  <si>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</si>
  <si>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</si>
  <si>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</si>
  <si>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</si>
  <si>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</si>
  <si>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</si>
  <si>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</si>
  <si>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</si>
  <si>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</si>
  <si>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</si>
  <si>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</si>
  <si>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</si>
  <si>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</si>
  <si>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</si>
  <si>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</si>
  <si>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</si>
  <si>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</si>
  <si>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</si>
  <si>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</si>
  <si>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</si>
  <si>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</si>
  <si>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</si>
  <si>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</si>
  <si>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</si>
  <si>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</si>
  <si>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</si>
  <si>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HOOD 1</t>
  </si>
  <si>
    <t>KEF-1</t>
  </si>
  <si>
    <t>RTU-1</t>
  </si>
  <si>
    <t>RTU-2</t>
  </si>
  <si>
    <t>EF-1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</si>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</sst>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K9" sqref="K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27</v>
      </c>
      <c r="J4" s="139"/>
      <c r="K4" s="144" t="s">
        <v>3</v>
      </c>
      <c r="L4" s="145"/>
      <c r="M4" s="142" t="s">
        <v>4</v>
      </c>
      <c r="N4" s="143"/>
      <c r="O4" s="142" t="s">
        <v>38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43</v>
      </c>
      <c r="B6" s="72" t="s">
        <v>40</v>
      </c>
      <c r="C6" s="23">
        <v>3350</v>
      </c>
      <c r="D6" s="24"/>
      <c r="E6" s="23">
        <f t="shared" ref="E6:F7" si="0">C6-G6</f>
        <v>2450</v>
      </c>
      <c r="F6" s="24">
        <f t="shared" si="0"/>
        <v>0</v>
      </c>
      <c r="G6" s="25">
        <v>900</v>
      </c>
      <c r="H6" s="26"/>
      <c r="I6" s="27">
        <f>G6/C6</f>
        <v>0.26865671641791045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44</v>
      </c>
      <c r="B7" s="73" t="s">
        <v>39</v>
      </c>
      <c r="C7" s="35">
        <v>4000</v>
      </c>
      <c r="D7" s="36"/>
      <c r="E7" s="35">
        <f t="shared" si="0"/>
        <v>3520</v>
      </c>
      <c r="F7" s="36">
        <f t="shared" si="0"/>
        <v>0</v>
      </c>
      <c r="G7" s="37">
        <v>480</v>
      </c>
      <c r="H7" s="38"/>
      <c r="I7" s="39">
        <f t="shared" ref="I7:J7" si="1">G7/C7</f>
        <v>0.12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12</v>
      </c>
      <c r="B8" s="73" t="s">
        <v>41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1691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42</v>
      </c>
      <c r="B9" s="73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2114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45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100</v>
      </c>
      <c r="P10" s="53"/>
      <c r="Q10" s="63"/>
      <c r="R10" s="68"/>
    </row>
    <row r="11" spans="1:21" ht="20.100000000000001" customHeight="1" thickBot="1" x14ac:dyDescent="0.3">
      <c r="A11" s="75" t="s">
        <v>11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100</v>
      </c>
      <c r="P11" s="53"/>
      <c r="Q11" s="63"/>
      <c r="R11" s="68"/>
    </row>
    <row r="12" spans="1:21" ht="20.100000000000001" customHeight="1" thickBot="1" x14ac:dyDescent="0.3">
      <c r="A12" s="104" t="s">
        <v>28</v>
      </c>
      <c r="B12" s="105"/>
      <c r="C12" s="76">
        <f>SUM(C6:C11)</f>
        <v>7350</v>
      </c>
      <c r="D12" s="77">
        <f>SUM(D6:D11)</f>
        <v>0</v>
      </c>
      <c r="E12" s="76">
        <f>SUM(E6:E11)</f>
        <v>5970</v>
      </c>
      <c r="F12" s="77">
        <f>SUM(F6:F11)</f>
        <v>0</v>
      </c>
      <c r="G12" s="78">
        <f>SUM(G6:G11)</f>
        <v>1380</v>
      </c>
      <c r="H12" s="79">
        <f>SUM(H6:H11)</f>
        <v>0</v>
      </c>
      <c r="I12" s="80"/>
      <c r="J12" s="81"/>
      <c r="K12" s="78">
        <f>SUM(K6:K11)</f>
        <v>1691</v>
      </c>
      <c r="L12" s="79">
        <f>SUM(L6:L11)</f>
        <v>0</v>
      </c>
      <c r="M12" s="103">
        <f>SUM(M6:M11)</f>
        <v>2114</v>
      </c>
      <c r="N12" s="82">
        <f>SUM(N6:N11)</f>
        <v>0</v>
      </c>
      <c r="O12" s="83">
        <f>SUM(O6:O11)</f>
        <v>200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29</v>
      </c>
      <c r="B14" s="85"/>
      <c r="C14" s="85"/>
      <c r="D14" s="85"/>
      <c r="F14" s="197" t="s">
        <v>13</v>
      </c>
      <c r="G14" s="198"/>
      <c r="H14" s="171" t="s">
        <v>32</v>
      </c>
      <c r="I14" s="172"/>
      <c r="J14" s="173"/>
      <c r="L14" s="97" t="s">
        <v>34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28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37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31</v>
      </c>
      <c r="B16" s="192"/>
      <c r="C16" s="90">
        <f>G12+K12</f>
        <v>3071</v>
      </c>
      <c r="D16" s="91">
        <f>H12+L12</f>
        <v>0</v>
      </c>
      <c r="F16" s="120" t="s">
        <v>14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30</v>
      </c>
      <c r="B17" s="194"/>
      <c r="C17" s="94">
        <f>M12+O12</f>
        <v>2314</v>
      </c>
      <c r="D17" s="95">
        <f>N12+P12</f>
        <v>0</v>
      </c>
      <c r="F17" s="122" t="s">
        <v>15</v>
      </c>
      <c r="G17" s="123"/>
      <c r="H17" s="183"/>
      <c r="I17" s="184"/>
      <c r="J17" s="185"/>
      <c r="L17" s="170" t="s">
        <v>35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19</v>
      </c>
      <c r="B18" s="196"/>
      <c r="C18" s="92">
        <f>C16-C17</f>
        <v>757</v>
      </c>
      <c r="D18" s="93">
        <f>D16-D17</f>
        <v>0</v>
      </c>
      <c r="F18" s="201" t="s">
        <v>16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17</v>
      </c>
      <c r="G19" s="137"/>
      <c r="H19" s="177" t="e">
        <f>AVERAGE(H16:J18)</f>
        <v>#DIV/0!</v>
      </c>
      <c r="I19" s="178"/>
      <c r="J19" s="179"/>
      <c r="L19" s="166" t="s">
        <v>36</v>
      </c>
      <c r="M19" s="166"/>
      <c r="N19" s="166"/>
      <c r="O19" s="16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20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25</v>
      </c>
      <c r="C29" s="160"/>
      <c r="D29" s="114" t="s">
        <v>24</v>
      </c>
      <c r="E29" s="116"/>
      <c r="F29" s="116"/>
      <c r="G29" s="115"/>
      <c r="H29" s="114" t="s">
        <v>21</v>
      </c>
      <c r="I29" s="115"/>
      <c r="J29" s="116" t="s">
        <v>22</v>
      </c>
      <c r="K29" s="116"/>
      <c r="L29" s="117" t="s">
        <v>3</v>
      </c>
      <c r="M29" s="117"/>
      <c r="N29" s="110" t="s">
        <v>4</v>
      </c>
      <c r="O29" s="111"/>
      <c r="P29" s="60" t="s">
        <v>23</v>
      </c>
    </row>
    <row r="30" spans="1:18" ht="18.75" customHeight="1" thickBot="1" x14ac:dyDescent="0.3">
      <c r="A30" s="61" t="s">
        <v>26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18" ht="18.75" customHeight="1" thickBot="1" x14ac:dyDescent="0.3">
      <c r="A31" s="62" t="s">
        <v>26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</row>
    <row r="32" spans="1:18" ht="19.2" customHeight="1" thickBot="1" x14ac:dyDescent="0.3">
      <c r="A32" s="62" t="s">
        <v>26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1" t="s">
        <v>26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26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26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1" t="s">
        <v>26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26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8.75" customHeight="1" x14ac:dyDescent="0.25">
      <c r="A38" s="62" t="s">
        <v>26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5719DC23-4C24-49F5-983D-585A2629D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2023-08-01T20:18:26Z</cp:lastPrinted>
  <dcterms:created xsi:type="dcterms:W3CDTF">2015-11-16T19:09:52Z</dcterms:created>
  <dcterms:modified xsi:type="dcterms:W3CDTF">2023-10-04T20:50:43Z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