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-my.sharepoint.com/personal/jacksong_nationaltab_com/Documents/Desktop/CHIPOTLE/5666/"/>
    </mc:Choice>
  </mc:AlternateContent>
  <xr:revisionPtr revIDLastSave="0" documentId="8_{64D2BF59-3904-4AC4-B2AD-EE031DC836B0}" xr6:coauthVersionLast="47" xr6:coauthVersionMax="47" xr10:uidLastSave="{00000000-0000-0000-0000-000000000000}"/>
  <bookViews>
    <workbookView xWindow="-108" yWindow="-108" windowWidth="23256" windowHeight="12456" xr2:uid="{F069E1A7-1BDA-45FE-A85A-816EF9293AF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D6" i="1" s="1"/>
  <c r="D4" i="1"/>
  <c r="D5" i="1"/>
  <c r="D7" i="1"/>
  <c r="D8" i="1"/>
  <c r="D9" i="1"/>
  <c r="D10" i="1"/>
  <c r="D11" i="1"/>
  <c r="D12" i="1"/>
  <c r="D13" i="1"/>
  <c r="D3" i="1"/>
  <c r="L38" i="1"/>
  <c r="K38" i="1"/>
  <c r="D14" i="1"/>
  <c r="D15" i="1"/>
  <c r="D16" i="1"/>
  <c r="D17" i="1"/>
  <c r="D18" i="1"/>
  <c r="D19" i="1"/>
  <c r="D20" i="1"/>
  <c r="D21" i="1"/>
  <c r="D22" i="1"/>
  <c r="D23" i="1"/>
  <c r="D24" i="1"/>
  <c r="H3" i="1"/>
  <c r="D76" i="1"/>
  <c r="D77" i="1"/>
  <c r="D78" i="1"/>
  <c r="D75" i="1"/>
  <c r="C79" i="1"/>
  <c r="E51" i="1"/>
  <c r="E52" i="1"/>
  <c r="E53" i="1"/>
  <c r="E54" i="1"/>
  <c r="E55" i="1"/>
  <c r="E56" i="1"/>
  <c r="E57" i="1"/>
  <c r="E58" i="1"/>
  <c r="E59" i="1"/>
  <c r="E60" i="1"/>
  <c r="E61" i="1"/>
  <c r="E50" i="1"/>
  <c r="C66" i="1"/>
  <c r="C67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50" i="1"/>
  <c r="H10" i="1"/>
  <c r="H8" i="1"/>
  <c r="H5" i="1"/>
  <c r="H6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B38" i="1"/>
  <c r="D25" i="1"/>
  <c r="D26" i="1"/>
  <c r="D27" i="1"/>
  <c r="D28" i="1"/>
  <c r="D29" i="1"/>
  <c r="D30" i="1"/>
  <c r="D31" i="1"/>
  <c r="D33" i="1"/>
  <c r="D34" i="1"/>
  <c r="D35" i="1"/>
  <c r="D36" i="1"/>
  <c r="D37" i="1"/>
  <c r="C38" i="1" l="1"/>
  <c r="D38" i="1" s="1"/>
  <c r="G7" i="1" s="1"/>
  <c r="H11" i="1"/>
  <c r="H4" i="1"/>
  <c r="H7" i="1"/>
  <c r="H9" i="1"/>
  <c r="H38" i="1" l="1"/>
  <c r="G24" i="1"/>
  <c r="G9" i="1"/>
  <c r="G20" i="1"/>
  <c r="G6" i="1"/>
  <c r="G34" i="1"/>
  <c r="I34" i="1" s="1"/>
  <c r="G22" i="1"/>
  <c r="G8" i="1"/>
  <c r="G32" i="1"/>
  <c r="I32" i="1" s="1"/>
  <c r="G14" i="1"/>
  <c r="G19" i="1"/>
  <c r="G5" i="1"/>
  <c r="G30" i="1"/>
  <c r="I30" i="1" s="1"/>
  <c r="G3" i="1"/>
  <c r="G28" i="1"/>
  <c r="I28" i="1" s="1"/>
  <c r="G17" i="1"/>
  <c r="G11" i="1"/>
  <c r="G25" i="1"/>
  <c r="G27" i="1"/>
  <c r="G31" i="1"/>
  <c r="I31" i="1" s="1"/>
  <c r="G10" i="1"/>
  <c r="G35" i="1"/>
  <c r="I35" i="1" s="1"/>
  <c r="G21" i="1"/>
  <c r="G23" i="1"/>
  <c r="G36" i="1"/>
  <c r="I36" i="1" s="1"/>
  <c r="G33" i="1"/>
  <c r="I33" i="1" s="1"/>
  <c r="G13" i="1"/>
  <c r="G16" i="1"/>
  <c r="G18" i="1"/>
  <c r="G4" i="1"/>
  <c r="G29" i="1"/>
  <c r="I29" i="1" s="1"/>
  <c r="G15" i="1"/>
  <c r="G26" i="1"/>
  <c r="G12" i="1"/>
  <c r="G37" i="1"/>
  <c r="I37" i="1" s="1"/>
  <c r="D32" i="1"/>
  <c r="G38" i="1" l="1"/>
  <c r="I38" i="1" s="1"/>
  <c r="I14" i="1"/>
  <c r="I25" i="1"/>
  <c r="I26" i="1"/>
  <c r="I5" i="1"/>
  <c r="I17" i="1"/>
  <c r="I11" i="1"/>
  <c r="I8" i="1"/>
  <c r="I12" i="1"/>
  <c r="I4" i="1"/>
  <c r="I13" i="1"/>
  <c r="I16" i="1"/>
  <c r="I18" i="1"/>
  <c r="I15" i="1"/>
  <c r="I9" i="1"/>
  <c r="I24" i="1"/>
  <c r="I27" i="1"/>
  <c r="I19" i="1"/>
  <c r="I7" i="1"/>
  <c r="I22" i="1"/>
  <c r="I6" i="1"/>
  <c r="I23" i="1"/>
  <c r="I21" i="1"/>
  <c r="I10" i="1"/>
  <c r="I20" i="1"/>
  <c r="I3" i="1" l="1"/>
</calcChain>
</file>

<file path=xl/sharedStrings.xml><?xml version="1.0" encoding="utf-8"?>
<sst xmlns="http://schemas.openxmlformats.org/spreadsheetml/2006/main" count="22" uniqueCount="17">
  <si>
    <t>RTU</t>
  </si>
  <si>
    <t>DIFFUSER</t>
  </si>
  <si>
    <t>DESIGN</t>
  </si>
  <si>
    <t>ACTUAL</t>
  </si>
  <si>
    <t>PERCENT DESIGN</t>
  </si>
  <si>
    <t>COMMENTS</t>
  </si>
  <si>
    <t>PROPORTIONAL DESIGN</t>
  </si>
  <si>
    <t>ACTUAL 2</t>
  </si>
  <si>
    <t>PERCENT PROPORTIONAL DESIGN</t>
  </si>
  <si>
    <t>Column1</t>
  </si>
  <si>
    <t>Actual 1</t>
  </si>
  <si>
    <t>Actual 2</t>
  </si>
  <si>
    <t>Actual 3</t>
  </si>
  <si>
    <t>Actual 4</t>
  </si>
  <si>
    <t>Actual 5</t>
  </si>
  <si>
    <t>Total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</si>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</sst>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1" xfId="0" applyBorder="1"/>
    <xf numFmtId="1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1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4EB58A-2BEA-4704-BFCC-6CFB8E1232F7}" name="Table1" displayName="Table1" ref="F2:J38" totalsRowShown="0" headerRowDxfId="15">
  <autoFilter ref="F2:J38" xr:uid="{176DF2FC-8C48-44D4-9D4C-339BA296390A}"/>
  <tableColumns count="5">
    <tableColumn id="1" xr3:uid="{C85613CE-45E2-43C7-8FB2-8EF2B3450B7B}" name="DIFFUSER"/>
    <tableColumn id="2" xr3:uid="{524014A3-39F0-4B41-9438-72BC0772142C}" name="PROPORTIONAL DESIGN"/>
    <tableColumn id="3" xr3:uid="{2AB75A4B-AEDA-4C63-9064-18CFEE478187}" name="ACTUAL 2"/>
    <tableColumn id="4" xr3:uid="{01A20B49-9DA9-4888-B603-7E7DE01F4BF1}" name="PERCENT PROPORTIONAL DESIGN"/>
    <tableColumn id="5" xr3:uid="{56D28FA1-42B7-4A61-AB05-BF520EF2A6C5}" name="Column1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B98C58-F5D2-4B01-A616-C496674C54FB}" name="Table2" displayName="Table2" ref="A2:E38" totalsRowShown="0" headerRowDxfId="14">
  <autoFilter ref="A2:E38" xr:uid="{DF8D36E8-46B9-40A1-B344-4CB3CAE98146}"/>
  <tableColumns count="5">
    <tableColumn id="1" xr3:uid="{9FE94652-962B-4C6E-A149-6F16F0F14AB6}" name="DIFFUSER"/>
    <tableColumn id="2" xr3:uid="{2F77C2B2-F0A1-4AB7-8BE3-B30AFD82DC05}" name="DESIGN"/>
    <tableColumn id="3" xr3:uid="{3D884AC8-A82B-4A56-8B83-26819B1B8E12}" name="ACTUAL"/>
    <tableColumn id="4" xr3:uid="{F63AD9E9-55F4-4035-8DB1-94382AD3B950}" name="PERCENT DESIGN">
      <calculatedColumnFormula>C3/B3</calculatedColumnFormula>
    </tableColumn>
    <tableColumn id="5" xr3:uid="{312CB0D1-6815-4D82-AFB0-71D3AE309542}" name="COMMENTS" dataDxfId="13">
      <calculatedColumnFormula>Table2[[#This Row],[DESIGN]]*0.875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4AEAF2F-FEF7-448A-91F8-F8FDE70953AE}" name="Table3" displayName="Table3" ref="K2:O38" totalsRowCount="1">
  <autoFilter ref="K2:O37" xr:uid="{B738457E-CE14-485C-AF9A-A1DF4A837A5A}"/>
  <tableColumns count="5">
    <tableColumn id="1" xr3:uid="{5AAE2879-D6C8-437F-BCC3-AA30F586AC4C}" name="Actual 1" totalsRowFunction="custom">
      <totalsRowFormula>SUM(K3:K12)</totalsRowFormula>
    </tableColumn>
    <tableColumn id="2" xr3:uid="{6070EEB6-0383-4FE5-88E4-1B657404855D}" name="Actual 2" totalsRowFunction="custom" dataDxfId="6">
      <totalsRowFormula>SUM(L3:L12)</totalsRowFormula>
    </tableColumn>
    <tableColumn id="3" xr3:uid="{CCC0C1FF-058D-4064-8B25-DDC0B7734E32}" name="Actual 3" dataDxfId="5" totalsRowDxfId="2"/>
    <tableColumn id="4" xr3:uid="{C2E94FE5-7036-4240-8809-4A94F4C987D8}" name="Actual 4" dataDxfId="4" totalsRowDxfId="1"/>
    <tableColumn id="5" xr3:uid="{28613A0F-AA71-4661-83AD-2F93B260E9F0}" name="Actual 5" dataDxfId="3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DEB24-124F-4144-AEBA-A78484566AD9}">
  <dimension ref="A1:O79"/>
  <sheetViews>
    <sheetView tabSelected="1" zoomScale="106" workbookViewId="0">
      <selection activeCell="C7" sqref="C7"/>
    </sheetView>
  </sheetViews>
  <sheetFormatPr defaultRowHeight="14.4" x14ac:dyDescent="0.3"/>
  <cols>
    <col min="1" max="1" width="11.33203125" bestFit="1" customWidth="1"/>
    <col min="2" max="2" width="12.109375" bestFit="1" customWidth="1"/>
    <col min="3" max="3" width="10" bestFit="1" customWidth="1"/>
    <col min="4" max="4" width="17.6640625" bestFit="1" customWidth="1"/>
    <col min="5" max="5" width="14.109375" bestFit="1" customWidth="1"/>
    <col min="6" max="6" width="11.33203125" bestFit="1" customWidth="1"/>
    <col min="7" max="7" width="23.6640625" bestFit="1" customWidth="1"/>
    <col min="8" max="8" width="11.44140625" bestFit="1" customWidth="1"/>
    <col min="9" max="9" width="32.109375" bestFit="1" customWidth="1"/>
    <col min="10" max="10" width="41.33203125" customWidth="1"/>
    <col min="11" max="13" width="10" bestFit="1" customWidth="1"/>
  </cols>
  <sheetData>
    <row r="1" spans="1:15" x14ac:dyDescent="0.3">
      <c r="A1" s="2" t="s">
        <v>0</v>
      </c>
    </row>
    <row r="2" spans="1:15" s="1" customFormat="1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1</v>
      </c>
      <c r="G2" s="1" t="s">
        <v>6</v>
      </c>
      <c r="H2" s="1" t="s">
        <v>7</v>
      </c>
      <c r="I2" s="1" t="s">
        <v>8</v>
      </c>
      <c r="J2" s="1" t="s">
        <v>9</v>
      </c>
      <c r="K2" t="s">
        <v>10</v>
      </c>
      <c r="L2" t="s">
        <v>11</v>
      </c>
      <c r="M2" t="s">
        <v>12</v>
      </c>
      <c r="N2" s="1" t="s">
        <v>13</v>
      </c>
      <c r="O2" s="1" t="s">
        <v>14</v>
      </c>
    </row>
    <row r="3" spans="1:15" x14ac:dyDescent="0.3">
      <c r="A3">
        <v>1</v>
      </c>
      <c r="B3">
        <v>500</v>
      </c>
      <c r="C3">
        <v>515</v>
      </c>
      <c r="D3">
        <f>C3/B3</f>
        <v>1.03</v>
      </c>
      <c r="F3">
        <v>1</v>
      </c>
      <c r="G3">
        <f t="shared" ref="G3:G22" si="0">B3*$D$38</f>
        <v>535.92862500000001</v>
      </c>
      <c r="H3">
        <f>Table2[[#This Row],[ACTUAL]]</f>
        <v>515</v>
      </c>
      <c r="I3">
        <f>H3/G3</f>
        <v>0.96094885769536942</v>
      </c>
      <c r="J3" t="s">
        <v>16</v>
      </c>
      <c r="K3">
        <v>701</v>
      </c>
      <c r="L3">
        <v>721</v>
      </c>
      <c r="M3">
        <v>746</v>
      </c>
      <c r="N3">
        <v>505</v>
      </c>
      <c r="O3">
        <v>530</v>
      </c>
    </row>
    <row r="4" spans="1:15" x14ac:dyDescent="0.3">
      <c r="A4">
        <v>2</v>
      </c>
      <c r="B4">
        <v>500</v>
      </c>
      <c r="C4">
        <v>548</v>
      </c>
      <c r="D4">
        <f t="shared" ref="D4:D13" si="1">C4/B4</f>
        <v>1.0960000000000001</v>
      </c>
      <c r="F4">
        <v>2</v>
      </c>
      <c r="G4">
        <f t="shared" si="0"/>
        <v>535.92862500000001</v>
      </c>
      <c r="H4">
        <f>Table2[[#This Row],[ACTUAL]]</f>
        <v>548</v>
      </c>
      <c r="I4">
        <f t="shared" ref="I4:I33" si="2">H4/G4</f>
        <v>1.0225242213923542</v>
      </c>
      <c r="J4" t="s">
        <v>16</v>
      </c>
      <c r="K4">
        <v>729</v>
      </c>
      <c r="L4">
        <v>774</v>
      </c>
      <c r="M4">
        <v>774</v>
      </c>
      <c r="N4">
        <v>522</v>
      </c>
      <c r="O4">
        <v>534</v>
      </c>
    </row>
    <row r="5" spans="1:15" x14ac:dyDescent="0.3">
      <c r="A5">
        <v>3</v>
      </c>
      <c r="B5">
        <v>325</v>
      </c>
      <c r="C5">
        <v>324</v>
      </c>
      <c r="D5">
        <f t="shared" si="1"/>
        <v>0.99692307692307691</v>
      </c>
      <c r="F5">
        <v>3</v>
      </c>
      <c r="G5">
        <f t="shared" si="0"/>
        <v>348.35360625000004</v>
      </c>
      <c r="H5">
        <f>Table2[[#This Row],[ACTUAL]]</f>
        <v>324</v>
      </c>
      <c r="I5">
        <f t="shared" si="2"/>
        <v>0.93008940968872189</v>
      </c>
      <c r="K5">
        <v>331</v>
      </c>
      <c r="L5">
        <v>343</v>
      </c>
      <c r="M5">
        <v>347</v>
      </c>
      <c r="N5">
        <v>315</v>
      </c>
      <c r="O5">
        <v>336</v>
      </c>
    </row>
    <row r="6" spans="1:15" x14ac:dyDescent="0.3">
      <c r="A6">
        <v>4</v>
      </c>
      <c r="B6">
        <v>700</v>
      </c>
      <c r="C6">
        <f>183*5.363</f>
        <v>981.42900000000009</v>
      </c>
      <c r="D6">
        <f t="shared" si="1"/>
        <v>1.4020414285714287</v>
      </c>
      <c r="F6">
        <v>4</v>
      </c>
      <c r="G6">
        <f t="shared" si="0"/>
        <v>750.30007500000011</v>
      </c>
      <c r="H6">
        <f>Table2[[#This Row],[ACTUAL]]</f>
        <v>981.42900000000009</v>
      </c>
      <c r="I6">
        <f t="shared" si="2"/>
        <v>1.3080486497352408</v>
      </c>
      <c r="K6">
        <v>1430</v>
      </c>
      <c r="L6">
        <v>1121</v>
      </c>
      <c r="M6">
        <v>949</v>
      </c>
      <c r="N6">
        <v>821</v>
      </c>
      <c r="O6">
        <v>681</v>
      </c>
    </row>
    <row r="7" spans="1:15" x14ac:dyDescent="0.3">
      <c r="A7">
        <v>5</v>
      </c>
      <c r="B7">
        <v>325</v>
      </c>
      <c r="C7">
        <v>294</v>
      </c>
      <c r="D7">
        <f t="shared" si="1"/>
        <v>0.9046153846153846</v>
      </c>
      <c r="F7">
        <v>5</v>
      </c>
      <c r="G7">
        <f t="shared" si="0"/>
        <v>348.35360625000004</v>
      </c>
      <c r="H7">
        <f>Table2[[#This Row],[ACTUAL]]</f>
        <v>294</v>
      </c>
      <c r="I7">
        <f t="shared" si="2"/>
        <v>0.84397001990272913</v>
      </c>
      <c r="K7">
        <v>267</v>
      </c>
      <c r="L7">
        <v>295</v>
      </c>
      <c r="M7">
        <v>291</v>
      </c>
      <c r="N7">
        <v>222</v>
      </c>
      <c r="O7">
        <v>298</v>
      </c>
    </row>
    <row r="8" spans="1:15" x14ac:dyDescent="0.3">
      <c r="A8">
        <v>6</v>
      </c>
      <c r="B8">
        <v>325</v>
      </c>
      <c r="C8">
        <v>324</v>
      </c>
      <c r="D8">
        <f t="shared" si="1"/>
        <v>0.99692307692307691</v>
      </c>
      <c r="F8">
        <v>6</v>
      </c>
      <c r="G8">
        <f t="shared" si="0"/>
        <v>348.35360625000004</v>
      </c>
      <c r="H8">
        <f>Table2[[#This Row],[ACTUAL]]</f>
        <v>324</v>
      </c>
      <c r="I8">
        <f t="shared" si="2"/>
        <v>0.93008940968872189</v>
      </c>
      <c r="K8">
        <v>312</v>
      </c>
      <c r="L8">
        <v>317</v>
      </c>
      <c r="M8">
        <v>344</v>
      </c>
      <c r="N8">
        <v>289</v>
      </c>
      <c r="O8">
        <v>313</v>
      </c>
    </row>
    <row r="9" spans="1:15" x14ac:dyDescent="0.3">
      <c r="A9">
        <v>7</v>
      </c>
      <c r="B9">
        <v>325</v>
      </c>
      <c r="C9">
        <v>295</v>
      </c>
      <c r="D9">
        <f t="shared" si="1"/>
        <v>0.90769230769230769</v>
      </c>
      <c r="F9">
        <v>7</v>
      </c>
      <c r="G9">
        <f t="shared" si="0"/>
        <v>348.35360625000004</v>
      </c>
      <c r="H9">
        <f>Table2[[#This Row],[ACTUAL]]</f>
        <v>295</v>
      </c>
      <c r="I9">
        <f t="shared" si="2"/>
        <v>0.84684066622892884</v>
      </c>
      <c r="K9">
        <v>264</v>
      </c>
      <c r="L9">
        <v>282</v>
      </c>
      <c r="M9">
        <v>272</v>
      </c>
      <c r="N9">
        <v>267</v>
      </c>
      <c r="O9">
        <v>305</v>
      </c>
    </row>
    <row r="10" spans="1:15" x14ac:dyDescent="0.3">
      <c r="A10">
        <v>8</v>
      </c>
      <c r="B10">
        <v>200</v>
      </c>
      <c r="C10">
        <v>190</v>
      </c>
      <c r="D10">
        <f t="shared" si="1"/>
        <v>0.95</v>
      </c>
      <c r="F10">
        <v>8</v>
      </c>
      <c r="G10">
        <f t="shared" si="0"/>
        <v>214.37145000000001</v>
      </c>
      <c r="H10">
        <f>Table2[[#This Row],[ACTUAL]]</f>
        <v>190</v>
      </c>
      <c r="I10">
        <f t="shared" si="2"/>
        <v>0.88631205321417561</v>
      </c>
      <c r="K10">
        <v>214</v>
      </c>
      <c r="L10">
        <v>231</v>
      </c>
      <c r="M10">
        <v>244</v>
      </c>
      <c r="N10">
        <v>228</v>
      </c>
      <c r="O10">
        <v>195</v>
      </c>
    </row>
    <row r="11" spans="1:15" x14ac:dyDescent="0.3">
      <c r="A11">
        <v>9</v>
      </c>
      <c r="B11">
        <v>400</v>
      </c>
      <c r="C11">
        <v>423</v>
      </c>
      <c r="D11">
        <f t="shared" si="1"/>
        <v>1.0575000000000001</v>
      </c>
      <c r="F11">
        <v>9</v>
      </c>
      <c r="G11">
        <f t="shared" si="0"/>
        <v>428.74290000000002</v>
      </c>
      <c r="H11">
        <f>Table2[[#This Row],[ACTUAL]]</f>
        <v>423</v>
      </c>
      <c r="I11">
        <f t="shared" si="2"/>
        <v>0.98660525923577969</v>
      </c>
      <c r="J11" t="s">
        <v>16</v>
      </c>
      <c r="K11">
        <v>509</v>
      </c>
      <c r="L11">
        <v>556</v>
      </c>
      <c r="M11">
        <v>582</v>
      </c>
      <c r="N11">
        <v>522</v>
      </c>
      <c r="O11">
        <v>437</v>
      </c>
    </row>
    <row r="12" spans="1:15" x14ac:dyDescent="0.3">
      <c r="A12">
        <v>10</v>
      </c>
      <c r="B12">
        <v>400</v>
      </c>
      <c r="C12">
        <v>393</v>
      </c>
      <c r="D12">
        <f t="shared" si="1"/>
        <v>0.98250000000000004</v>
      </c>
      <c r="F12">
        <v>10</v>
      </c>
      <c r="G12">
        <f t="shared" si="0"/>
        <v>428.74290000000002</v>
      </c>
      <c r="H12">
        <f>Table2[[#This Row],[ACTUAL]]</f>
        <v>393</v>
      </c>
      <c r="I12">
        <f t="shared" si="2"/>
        <v>0.91663325503466064</v>
      </c>
      <c r="J12" t="s">
        <v>16</v>
      </c>
      <c r="K12">
        <v>424</v>
      </c>
      <c r="L12">
        <v>217</v>
      </c>
      <c r="M12">
        <v>485</v>
      </c>
      <c r="N12">
        <v>403</v>
      </c>
      <c r="O12">
        <v>418</v>
      </c>
    </row>
    <row r="13" spans="1:15" x14ac:dyDescent="0.3">
      <c r="A13">
        <v>11</v>
      </c>
      <c r="D13" t="e">
        <f t="shared" si="1"/>
        <v>#DIV/0!</v>
      </c>
      <c r="F13">
        <v>11</v>
      </c>
      <c r="G13">
        <f t="shared" si="0"/>
        <v>0</v>
      </c>
      <c r="H13">
        <f>Table2[[#This Row],[ACTUAL]]</f>
        <v>0</v>
      </c>
      <c r="I13" t="e">
        <f t="shared" si="2"/>
        <v>#DIV/0!</v>
      </c>
    </row>
    <row r="14" spans="1:15" x14ac:dyDescent="0.3">
      <c r="A14">
        <v>12</v>
      </c>
      <c r="D14" t="e">
        <f t="shared" ref="D4:D24" si="3">C14/B14</f>
        <v>#DIV/0!</v>
      </c>
      <c r="F14">
        <v>12</v>
      </c>
      <c r="G14">
        <f t="shared" si="0"/>
        <v>0</v>
      </c>
      <c r="H14">
        <f>Table2[[#This Row],[ACTUAL]]</f>
        <v>0</v>
      </c>
      <c r="I14" t="e">
        <f t="shared" si="2"/>
        <v>#DIV/0!</v>
      </c>
    </row>
    <row r="15" spans="1:15" x14ac:dyDescent="0.3">
      <c r="A15">
        <v>13</v>
      </c>
      <c r="D15" t="e">
        <f t="shared" si="3"/>
        <v>#DIV/0!</v>
      </c>
      <c r="F15">
        <v>13</v>
      </c>
      <c r="G15">
        <f t="shared" si="0"/>
        <v>0</v>
      </c>
      <c r="H15">
        <f>Table2[[#This Row],[ACTUAL]]</f>
        <v>0</v>
      </c>
      <c r="I15" t="e">
        <f t="shared" si="2"/>
        <v>#DIV/0!</v>
      </c>
    </row>
    <row r="16" spans="1:15" x14ac:dyDescent="0.3">
      <c r="A16">
        <v>14</v>
      </c>
      <c r="D16" t="e">
        <f t="shared" si="3"/>
        <v>#DIV/0!</v>
      </c>
      <c r="F16">
        <v>14</v>
      </c>
      <c r="G16">
        <f t="shared" si="0"/>
        <v>0</v>
      </c>
      <c r="H16">
        <f>Table2[[#This Row],[ACTUAL]]</f>
        <v>0</v>
      </c>
      <c r="I16" t="e">
        <f t="shared" si="2"/>
        <v>#DIV/0!</v>
      </c>
    </row>
    <row r="17" spans="1:9" x14ac:dyDescent="0.3">
      <c r="A17">
        <v>15</v>
      </c>
      <c r="D17" t="e">
        <f t="shared" si="3"/>
        <v>#DIV/0!</v>
      </c>
      <c r="F17">
        <v>15</v>
      </c>
      <c r="G17">
        <f t="shared" si="0"/>
        <v>0</v>
      </c>
      <c r="H17">
        <f>Table2[[#This Row],[ACTUAL]]</f>
        <v>0</v>
      </c>
      <c r="I17" t="e">
        <f t="shared" si="2"/>
        <v>#DIV/0!</v>
      </c>
    </row>
    <row r="18" spans="1:9" x14ac:dyDescent="0.3">
      <c r="A18">
        <v>16</v>
      </c>
      <c r="D18" t="e">
        <f t="shared" si="3"/>
        <v>#DIV/0!</v>
      </c>
      <c r="F18">
        <v>16</v>
      </c>
      <c r="G18">
        <f t="shared" si="0"/>
        <v>0</v>
      </c>
      <c r="H18">
        <f>Table2[[#This Row],[ACTUAL]]</f>
        <v>0</v>
      </c>
      <c r="I18" t="e">
        <f t="shared" si="2"/>
        <v>#DIV/0!</v>
      </c>
    </row>
    <row r="19" spans="1:9" x14ac:dyDescent="0.3">
      <c r="A19">
        <v>17</v>
      </c>
      <c r="D19" t="e">
        <f t="shared" si="3"/>
        <v>#DIV/0!</v>
      </c>
      <c r="F19">
        <v>17</v>
      </c>
      <c r="G19">
        <f t="shared" si="0"/>
        <v>0</v>
      </c>
      <c r="H19">
        <f>Table2[[#This Row],[ACTUAL]]</f>
        <v>0</v>
      </c>
      <c r="I19" t="e">
        <f t="shared" si="2"/>
        <v>#DIV/0!</v>
      </c>
    </row>
    <row r="20" spans="1:9" x14ac:dyDescent="0.3">
      <c r="A20">
        <v>18</v>
      </c>
      <c r="D20" t="e">
        <f t="shared" si="3"/>
        <v>#DIV/0!</v>
      </c>
      <c r="F20">
        <v>18</v>
      </c>
      <c r="G20">
        <f t="shared" si="0"/>
        <v>0</v>
      </c>
      <c r="H20">
        <f>Table2[[#This Row],[ACTUAL]]</f>
        <v>0</v>
      </c>
      <c r="I20" t="e">
        <f t="shared" si="2"/>
        <v>#DIV/0!</v>
      </c>
    </row>
    <row r="21" spans="1:9" x14ac:dyDescent="0.3">
      <c r="A21">
        <v>19</v>
      </c>
      <c r="D21" t="e">
        <f t="shared" si="3"/>
        <v>#DIV/0!</v>
      </c>
      <c r="F21">
        <v>19</v>
      </c>
      <c r="G21">
        <f t="shared" si="0"/>
        <v>0</v>
      </c>
      <c r="H21">
        <f>Table2[[#This Row],[ACTUAL]]</f>
        <v>0</v>
      </c>
      <c r="I21" t="e">
        <f t="shared" si="2"/>
        <v>#DIV/0!</v>
      </c>
    </row>
    <row r="22" spans="1:9" x14ac:dyDescent="0.3">
      <c r="A22">
        <v>20</v>
      </c>
      <c r="D22" t="e">
        <f t="shared" si="3"/>
        <v>#DIV/0!</v>
      </c>
      <c r="F22">
        <v>20</v>
      </c>
      <c r="G22">
        <f t="shared" si="0"/>
        <v>0</v>
      </c>
      <c r="H22">
        <f>Table2[[#This Row],[ACTUAL]]</f>
        <v>0</v>
      </c>
      <c r="I22" t="e">
        <f t="shared" si="2"/>
        <v>#DIV/0!</v>
      </c>
    </row>
    <row r="23" spans="1:9" x14ac:dyDescent="0.3">
      <c r="A23">
        <v>21</v>
      </c>
      <c r="D23" t="e">
        <f t="shared" si="3"/>
        <v>#DIV/0!</v>
      </c>
      <c r="F23">
        <v>21</v>
      </c>
      <c r="G23">
        <f t="shared" ref="G23:G37" si="4">B23*$D$38</f>
        <v>0</v>
      </c>
      <c r="H23">
        <f>Table2[[#This Row],[ACTUAL]]</f>
        <v>0</v>
      </c>
      <c r="I23" t="e">
        <f t="shared" si="2"/>
        <v>#DIV/0!</v>
      </c>
    </row>
    <row r="24" spans="1:9" x14ac:dyDescent="0.3">
      <c r="A24">
        <v>22</v>
      </c>
      <c r="D24" t="e">
        <f t="shared" si="3"/>
        <v>#DIV/0!</v>
      </c>
      <c r="F24">
        <v>22</v>
      </c>
      <c r="G24">
        <f t="shared" si="4"/>
        <v>0</v>
      </c>
      <c r="H24">
        <f>Table2[[#This Row],[ACTUAL]]</f>
        <v>0</v>
      </c>
      <c r="I24" t="e">
        <f t="shared" si="2"/>
        <v>#DIV/0!</v>
      </c>
    </row>
    <row r="25" spans="1:9" x14ac:dyDescent="0.3">
      <c r="A25">
        <v>23</v>
      </c>
      <c r="D25" t="e">
        <f t="shared" ref="D20:D37" si="5">C25/B25</f>
        <v>#DIV/0!</v>
      </c>
      <c r="F25">
        <v>23</v>
      </c>
      <c r="G25">
        <f t="shared" si="4"/>
        <v>0</v>
      </c>
      <c r="H25">
        <f>Table2[[#This Row],[ACTUAL]]</f>
        <v>0</v>
      </c>
      <c r="I25" t="e">
        <f t="shared" si="2"/>
        <v>#DIV/0!</v>
      </c>
    </row>
    <row r="26" spans="1:9" x14ac:dyDescent="0.3">
      <c r="A26">
        <v>24</v>
      </c>
      <c r="D26" t="e">
        <f t="shared" si="5"/>
        <v>#DIV/0!</v>
      </c>
      <c r="F26">
        <v>24</v>
      </c>
      <c r="G26">
        <f t="shared" si="4"/>
        <v>0</v>
      </c>
      <c r="H26">
        <f>Table2[[#This Row],[ACTUAL]]</f>
        <v>0</v>
      </c>
      <c r="I26" t="e">
        <f t="shared" si="2"/>
        <v>#DIV/0!</v>
      </c>
    </row>
    <row r="27" spans="1:9" x14ac:dyDescent="0.3">
      <c r="A27">
        <v>25</v>
      </c>
      <c r="D27" t="e">
        <f t="shared" si="5"/>
        <v>#DIV/0!</v>
      </c>
      <c r="F27">
        <v>25</v>
      </c>
      <c r="G27">
        <f t="shared" si="4"/>
        <v>0</v>
      </c>
      <c r="H27">
        <f>Table2[[#This Row],[ACTUAL]]</f>
        <v>0</v>
      </c>
      <c r="I27" t="e">
        <f t="shared" si="2"/>
        <v>#DIV/0!</v>
      </c>
    </row>
    <row r="28" spans="1:9" x14ac:dyDescent="0.3">
      <c r="A28">
        <v>26</v>
      </c>
      <c r="D28" t="e">
        <f t="shared" si="5"/>
        <v>#DIV/0!</v>
      </c>
      <c r="F28">
        <v>26</v>
      </c>
      <c r="G28">
        <f t="shared" si="4"/>
        <v>0</v>
      </c>
      <c r="H28">
        <f>Table2[[#This Row],[ACTUAL]]</f>
        <v>0</v>
      </c>
      <c r="I28" t="e">
        <f t="shared" si="2"/>
        <v>#DIV/0!</v>
      </c>
    </row>
    <row r="29" spans="1:9" x14ac:dyDescent="0.3">
      <c r="A29">
        <v>27</v>
      </c>
      <c r="D29" t="e">
        <f t="shared" si="5"/>
        <v>#DIV/0!</v>
      </c>
      <c r="F29">
        <v>27</v>
      </c>
      <c r="G29">
        <f t="shared" si="4"/>
        <v>0</v>
      </c>
      <c r="H29">
        <f>Table2[[#This Row],[ACTUAL]]</f>
        <v>0</v>
      </c>
      <c r="I29" t="e">
        <f t="shared" si="2"/>
        <v>#DIV/0!</v>
      </c>
    </row>
    <row r="30" spans="1:9" x14ac:dyDescent="0.3">
      <c r="A30">
        <v>28</v>
      </c>
      <c r="D30" t="e">
        <f t="shared" si="5"/>
        <v>#DIV/0!</v>
      </c>
      <c r="F30">
        <v>28</v>
      </c>
      <c r="G30">
        <f t="shared" si="4"/>
        <v>0</v>
      </c>
      <c r="H30">
        <f>Table2[[#This Row],[ACTUAL]]</f>
        <v>0</v>
      </c>
      <c r="I30" t="e">
        <f t="shared" si="2"/>
        <v>#DIV/0!</v>
      </c>
    </row>
    <row r="31" spans="1:9" x14ac:dyDescent="0.3">
      <c r="A31">
        <v>29</v>
      </c>
      <c r="D31" t="e">
        <f t="shared" si="5"/>
        <v>#DIV/0!</v>
      </c>
      <c r="F31">
        <v>29</v>
      </c>
      <c r="G31">
        <f t="shared" si="4"/>
        <v>0</v>
      </c>
      <c r="H31">
        <f>Table2[[#This Row],[ACTUAL]]</f>
        <v>0</v>
      </c>
      <c r="I31" t="e">
        <f t="shared" si="2"/>
        <v>#DIV/0!</v>
      </c>
    </row>
    <row r="32" spans="1:9" s="1" customFormat="1" x14ac:dyDescent="0.3">
      <c r="A32">
        <v>30</v>
      </c>
      <c r="D32" t="e">
        <f t="shared" si="5"/>
        <v>#DIV/0!</v>
      </c>
      <c r="F32">
        <v>30</v>
      </c>
      <c r="G32">
        <f t="shared" si="4"/>
        <v>0</v>
      </c>
      <c r="H32">
        <f>Table2[[#This Row],[ACTUAL]]</f>
        <v>0</v>
      </c>
      <c r="I32" t="e">
        <f t="shared" si="2"/>
        <v>#DIV/0!</v>
      </c>
    </row>
    <row r="33" spans="1:15" x14ac:dyDescent="0.3">
      <c r="A33">
        <v>31</v>
      </c>
      <c r="D33" t="e">
        <f t="shared" si="5"/>
        <v>#DIV/0!</v>
      </c>
      <c r="F33">
        <v>31</v>
      </c>
      <c r="G33">
        <f t="shared" si="4"/>
        <v>0</v>
      </c>
      <c r="H33">
        <f>Table2[[#This Row],[ACTUAL]]</f>
        <v>0</v>
      </c>
      <c r="I33" t="e">
        <f t="shared" si="2"/>
        <v>#DIV/0!</v>
      </c>
    </row>
    <row r="34" spans="1:15" x14ac:dyDescent="0.3">
      <c r="A34">
        <v>32</v>
      </c>
      <c r="D34" t="e">
        <f t="shared" si="5"/>
        <v>#DIV/0!</v>
      </c>
      <c r="F34">
        <v>32</v>
      </c>
      <c r="G34">
        <f t="shared" si="4"/>
        <v>0</v>
      </c>
      <c r="H34">
        <f>Table2[[#This Row],[ACTUAL]]</f>
        <v>0</v>
      </c>
      <c r="I34" t="e">
        <f t="shared" ref="I34:I38" si="6">H34/G34</f>
        <v>#DIV/0!</v>
      </c>
    </row>
    <row r="35" spans="1:15" x14ac:dyDescent="0.3">
      <c r="A35">
        <v>33</v>
      </c>
      <c r="D35" t="e">
        <f t="shared" si="5"/>
        <v>#DIV/0!</v>
      </c>
      <c r="F35">
        <v>33</v>
      </c>
      <c r="G35">
        <f t="shared" si="4"/>
        <v>0</v>
      </c>
      <c r="H35">
        <f>Table2[[#This Row],[ACTUAL]]</f>
        <v>0</v>
      </c>
      <c r="I35" t="e">
        <f t="shared" si="6"/>
        <v>#DIV/0!</v>
      </c>
    </row>
    <row r="36" spans="1:15" x14ac:dyDescent="0.3">
      <c r="A36">
        <v>34</v>
      </c>
      <c r="D36" t="e">
        <f t="shared" si="5"/>
        <v>#DIV/0!</v>
      </c>
      <c r="F36">
        <v>34</v>
      </c>
      <c r="G36">
        <f t="shared" si="4"/>
        <v>0</v>
      </c>
      <c r="H36">
        <f>Table2[[#This Row],[ACTUAL]]</f>
        <v>0</v>
      </c>
      <c r="I36" t="e">
        <f t="shared" si="6"/>
        <v>#DIV/0!</v>
      </c>
    </row>
    <row r="37" spans="1:15" x14ac:dyDescent="0.3">
      <c r="A37">
        <v>35</v>
      </c>
      <c r="D37" t="e">
        <f t="shared" si="5"/>
        <v>#DIV/0!</v>
      </c>
      <c r="F37">
        <v>35</v>
      </c>
      <c r="G37">
        <f t="shared" si="4"/>
        <v>0</v>
      </c>
      <c r="H37">
        <f>Table2[[#This Row],[ACTUAL]]</f>
        <v>0</v>
      </c>
      <c r="I37" t="e">
        <f t="shared" si="6"/>
        <v>#DIV/0!</v>
      </c>
    </row>
    <row r="38" spans="1:15" x14ac:dyDescent="0.3">
      <c r="A38" t="s">
        <v>15</v>
      </c>
      <c r="B38">
        <f>SUM(B3:B37)</f>
        <v>4000</v>
      </c>
      <c r="C38">
        <f>SUM(C3:C37)</f>
        <v>4287.4290000000001</v>
      </c>
      <c r="D38">
        <f>C38/B38</f>
        <v>1.0718572500000001</v>
      </c>
      <c r="F38" t="s">
        <v>15</v>
      </c>
      <c r="G38">
        <f>SUM(G3:G37)</f>
        <v>4287.429000000001</v>
      </c>
      <c r="H38">
        <f>SUM(H3:H37)</f>
        <v>4287.4290000000001</v>
      </c>
      <c r="I38">
        <f t="shared" si="6"/>
        <v>0.99999999999999978</v>
      </c>
      <c r="K38">
        <f>SUM(K3:K12)</f>
        <v>5181</v>
      </c>
      <c r="L38">
        <f>SUM(L3:L12)</f>
        <v>4857</v>
      </c>
      <c r="M38" s="5"/>
      <c r="N38" s="5"/>
      <c r="O38" s="5"/>
    </row>
    <row r="50" spans="2:5" x14ac:dyDescent="0.3">
      <c r="B50" s="3">
        <v>414</v>
      </c>
      <c r="C50" s="4">
        <f>B50*(5016/5467)</f>
        <v>379.84708249496981</v>
      </c>
      <c r="D50">
        <v>915</v>
      </c>
      <c r="E50" s="4">
        <f>D50*4016/4916</f>
        <v>747.48576078112285</v>
      </c>
    </row>
    <row r="51" spans="2:5" x14ac:dyDescent="0.3">
      <c r="B51" s="3">
        <v>442</v>
      </c>
      <c r="C51" s="4">
        <f t="shared" ref="C51:C67" si="7">B51*(5016/5467)</f>
        <v>405.53722334004027</v>
      </c>
      <c r="D51">
        <v>110</v>
      </c>
      <c r="E51" s="4">
        <f t="shared" ref="E51:E60" si="8">D51*4016/4916</f>
        <v>89.861676159479245</v>
      </c>
    </row>
    <row r="52" spans="2:5" x14ac:dyDescent="0.3">
      <c r="B52" s="3">
        <v>304</v>
      </c>
      <c r="C52" s="4">
        <f t="shared" si="7"/>
        <v>278.9215291750503</v>
      </c>
      <c r="D52">
        <v>144</v>
      </c>
      <c r="E52" s="4">
        <f t="shared" si="8"/>
        <v>117.63710333604557</v>
      </c>
    </row>
    <row r="53" spans="2:5" x14ac:dyDescent="0.3">
      <c r="B53" s="3">
        <v>496</v>
      </c>
      <c r="C53" s="4">
        <f t="shared" si="7"/>
        <v>455.08249496981892</v>
      </c>
      <c r="D53">
        <v>271</v>
      </c>
      <c r="E53" s="4">
        <f t="shared" si="8"/>
        <v>221.38649308380798</v>
      </c>
    </row>
    <row r="54" spans="2:5" x14ac:dyDescent="0.3">
      <c r="B54" s="3">
        <v>258</v>
      </c>
      <c r="C54" s="4">
        <f t="shared" si="7"/>
        <v>236.71629778672033</v>
      </c>
      <c r="D54">
        <v>92</v>
      </c>
      <c r="E54" s="4">
        <f t="shared" si="8"/>
        <v>75.157038242473561</v>
      </c>
    </row>
    <row r="55" spans="2:5" x14ac:dyDescent="0.3">
      <c r="B55" s="3">
        <v>424</v>
      </c>
      <c r="C55" s="4">
        <f t="shared" si="7"/>
        <v>389.02213279678068</v>
      </c>
      <c r="D55">
        <v>629</v>
      </c>
      <c r="E55" s="4">
        <f t="shared" si="8"/>
        <v>513.84540276647681</v>
      </c>
    </row>
    <row r="56" spans="2:5" x14ac:dyDescent="0.3">
      <c r="B56" s="3">
        <v>463</v>
      </c>
      <c r="C56" s="4">
        <f t="shared" si="7"/>
        <v>424.80482897384309</v>
      </c>
      <c r="D56">
        <v>675</v>
      </c>
      <c r="E56" s="4">
        <f t="shared" si="8"/>
        <v>551.42392188771362</v>
      </c>
    </row>
    <row r="57" spans="2:5" x14ac:dyDescent="0.3">
      <c r="B57" s="3">
        <v>376</v>
      </c>
      <c r="C57" s="4">
        <f t="shared" si="7"/>
        <v>344.98189134808854</v>
      </c>
      <c r="D57">
        <v>618</v>
      </c>
      <c r="E57" s="4">
        <f t="shared" si="8"/>
        <v>504.85923515052889</v>
      </c>
    </row>
    <row r="58" spans="2:5" x14ac:dyDescent="0.3">
      <c r="B58" s="3">
        <v>547</v>
      </c>
      <c r="C58" s="4">
        <f t="shared" si="7"/>
        <v>501.87525150905435</v>
      </c>
      <c r="D58">
        <v>526</v>
      </c>
      <c r="E58" s="4">
        <f t="shared" si="8"/>
        <v>429.70219690805533</v>
      </c>
    </row>
    <row r="59" spans="2:5" x14ac:dyDescent="0.3">
      <c r="B59" s="3">
        <v>473</v>
      </c>
      <c r="C59" s="4">
        <f t="shared" si="7"/>
        <v>433.97987927565396</v>
      </c>
      <c r="D59">
        <v>449</v>
      </c>
      <c r="E59" s="4">
        <f t="shared" si="8"/>
        <v>366.79902359641983</v>
      </c>
    </row>
    <row r="60" spans="2:5" x14ac:dyDescent="0.3">
      <c r="B60" s="3">
        <v>332</v>
      </c>
      <c r="C60" s="4">
        <f t="shared" si="7"/>
        <v>304.61167002012075</v>
      </c>
      <c r="D60">
        <v>487</v>
      </c>
      <c r="E60" s="4">
        <f t="shared" si="8"/>
        <v>397.8421480878763</v>
      </c>
    </row>
    <row r="61" spans="2:5" x14ac:dyDescent="0.3">
      <c r="B61" s="3">
        <v>61</v>
      </c>
      <c r="C61" s="4">
        <f t="shared" si="7"/>
        <v>55.967806841046276</v>
      </c>
      <c r="E61">
        <f t="shared" ref="E61" si="9">D61*4016/4916</f>
        <v>0</v>
      </c>
    </row>
    <row r="62" spans="2:5" x14ac:dyDescent="0.3">
      <c r="B62" s="3">
        <v>270</v>
      </c>
      <c r="C62" s="4">
        <f t="shared" si="7"/>
        <v>247.72635814889335</v>
      </c>
    </row>
    <row r="63" spans="2:5" x14ac:dyDescent="0.3">
      <c r="B63" s="3">
        <v>419</v>
      </c>
      <c r="C63" s="4">
        <f t="shared" si="7"/>
        <v>384.43460764587525</v>
      </c>
    </row>
    <row r="64" spans="2:5" x14ac:dyDescent="0.3">
      <c r="B64" s="3">
        <v>27</v>
      </c>
      <c r="C64" s="4">
        <f t="shared" si="7"/>
        <v>24.772635814889338</v>
      </c>
    </row>
    <row r="65" spans="2:6" x14ac:dyDescent="0.3">
      <c r="B65" s="3">
        <v>130</v>
      </c>
      <c r="C65" s="4">
        <f t="shared" si="7"/>
        <v>119.27565392354126</v>
      </c>
    </row>
    <row r="66" spans="2:6" x14ac:dyDescent="0.3">
      <c r="B66" s="3">
        <v>31</v>
      </c>
      <c r="C66" s="4">
        <f>B66*(5016/5467)</f>
        <v>28.442655935613683</v>
      </c>
    </row>
    <row r="67" spans="2:6" x14ac:dyDescent="0.3">
      <c r="C67">
        <f t="shared" si="7"/>
        <v>0</v>
      </c>
    </row>
    <row r="75" spans="2:6" x14ac:dyDescent="0.3">
      <c r="C75" s="3">
        <v>787</v>
      </c>
      <c r="D75">
        <f>C75*(4060/3266)</f>
        <v>978.32823025107166</v>
      </c>
      <c r="F75" s="3">
        <v>785</v>
      </c>
    </row>
    <row r="76" spans="2:6" x14ac:dyDescent="0.3">
      <c r="C76" s="3">
        <v>1104</v>
      </c>
      <c r="D76">
        <f t="shared" ref="D76:D78" si="10">C76*(4060/3266)</f>
        <v>1372.394366197183</v>
      </c>
      <c r="F76" s="3">
        <v>1090</v>
      </c>
    </row>
    <row r="77" spans="2:6" x14ac:dyDescent="0.3">
      <c r="C77" s="3">
        <v>1111</v>
      </c>
      <c r="D77">
        <f t="shared" si="10"/>
        <v>1381.0961420698102</v>
      </c>
      <c r="F77" s="3">
        <v>1123</v>
      </c>
    </row>
    <row r="78" spans="2:6" x14ac:dyDescent="0.3">
      <c r="C78" s="3">
        <v>264</v>
      </c>
      <c r="D78">
        <f t="shared" si="10"/>
        <v>328.18126148193511</v>
      </c>
      <c r="F78" s="3">
        <v>268</v>
      </c>
    </row>
    <row r="79" spans="2:6" x14ac:dyDescent="0.3">
      <c r="C79">
        <f>SUM(C75:C78)</f>
        <v>3266</v>
      </c>
    </row>
  </sheetData>
  <phoneticPr fontId="2" type="noConversion"/>
  <conditionalFormatting sqref="D3:D38">
    <cfRule type="cellIs" dxfId="12" priority="1" operator="greaterThan">
      <formula>1.1</formula>
    </cfRule>
    <cfRule type="cellIs" dxfId="11" priority="2" operator="lessThan">
      <formula>0.9</formula>
    </cfRule>
    <cfRule type="cellIs" dxfId="10" priority="3" operator="between">
      <formula>0.9</formula>
      <formula>1.1</formula>
    </cfRule>
  </conditionalFormatting>
  <conditionalFormatting sqref="I3:I38">
    <cfRule type="cellIs" dxfId="9" priority="5" operator="lessThan">
      <formula>0.9</formula>
    </cfRule>
    <cfRule type="cellIs" dxfId="8" priority="6" operator="greaterThan">
      <formula>1.1</formula>
    </cfRule>
    <cfRule type="cellIs" dxfId="7" priority="7" operator="between">
      <formula>0.9</formula>
      <formula>1.1</formula>
    </cfRule>
  </conditionalFormatting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NTAB TECH</dc:creator>
  <cp:keywords/>
  <dc:description/>
  <cp:lastModifiedBy>Jackson Gunnels</cp:lastModifiedBy>
  <cp:revision/>
  <dcterms:created xsi:type="dcterms:W3CDTF">2020-09-23T14:35:39Z</dcterms:created>
  <dcterms:modified xsi:type="dcterms:W3CDTF">2025-11-11T22:04:04Z</dcterms:modified>
  <cp:category/>
  <cp:contentStatus/>
</cp:coreProperties>
</file>