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EAFF3AB2-054A-4FA9-A2B2-43879AD76926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<sst xmlns="http://schemas.openxmlformats.org/spreadsheetml/2006/main" count="74" uniqueCount="48">
  <si>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</si>
  <si>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</si>
  <si>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</si>
  <si>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</si>
  <si>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</si>
  <si>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</si>
  <si>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</si>
  <si>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</si>
  <si>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</si>
  <si>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</si>
  <si>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</si>
  <si>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</si>
  <si>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</si>
  <si>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</si>
  <si>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</si>
  <si>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</si>
  <si>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</si>
  <si>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</si>
  <si>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</si>
  <si>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</si>
  <si>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</si>
  <si>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</si>
  <si>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</si>
  <si>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</si>
  <si>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</si>
  <si>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</si>
  <si>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</si>
  <si>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</si>
  <si>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</si>
  <si>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</si>
  <si>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</si>
  <si>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</si>
  <si>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</si>
  <si>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</si>
  <si>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</si>
  <si>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</si>
  <si>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</si>
  <si>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</si>
  <si>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</si>
  <si>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</si>
  <si>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</si>
  <si>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</si>
  <si>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CORE</t>
  </si>
  <si>
    <t>DELI</t>
  </si>
  <si>
    <t>RETAIL</t>
  </si>
  <si>
    <t>RESTROOMS</t>
  </si>
  <si>
    <t>FOOD SERVICE</t>
  </si>
  <si>
    <t>ELECTRICAL 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</si>
</sst>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K9" sqref="K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7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7"/>
    </row>
    <row r="6" spans="1:21" ht="20.100000000000001" customHeight="1" x14ac:dyDescent="0.2">
      <c r="A6" s="77" t="s">
        <v>13</v>
      </c>
      <c r="B6" s="75" t="s">
        <v>42</v>
      </c>
      <c r="C6" s="23">
        <v>3000</v>
      </c>
      <c r="D6" s="24"/>
      <c r="E6" s="23">
        <f t="shared" ref="E6:F7" si="0">C6-G6</f>
        <v>2450</v>
      </c>
      <c r="F6" s="24">
        <f t="shared" si="0"/>
        <v>0</v>
      </c>
      <c r="G6" s="25">
        <v>550</v>
      </c>
      <c r="H6" s="26"/>
      <c r="I6" s="27">
        <f>G6/C6</f>
        <v>0.18333333333333332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14</v>
      </c>
      <c r="B7" s="76" t="s">
        <v>43</v>
      </c>
      <c r="C7" s="35">
        <v>5000</v>
      </c>
      <c r="D7" s="36"/>
      <c r="E7" s="35">
        <f t="shared" si="0"/>
        <v>4050</v>
      </c>
      <c r="F7" s="36">
        <f t="shared" si="0"/>
        <v>0</v>
      </c>
      <c r="G7" s="37">
        <v>950</v>
      </c>
      <c r="H7" s="38"/>
      <c r="I7" s="39">
        <f t="shared" ref="I7:J7" si="1">G7/C7</f>
        <v>0.19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15</v>
      </c>
      <c r="B8" s="76" t="s">
        <v>44</v>
      </c>
      <c r="C8" s="35">
        <v>2000</v>
      </c>
      <c r="D8" s="36"/>
      <c r="E8" s="35">
        <f t="shared" ref="E8" si="2">C8-G8</f>
        <v>1600</v>
      </c>
      <c r="F8" s="36">
        <f t="shared" ref="F8" si="3">D8-H8</f>
        <v>0</v>
      </c>
      <c r="G8" s="37">
        <v>400</v>
      </c>
      <c r="H8" s="38"/>
      <c r="I8" s="39">
        <f t="shared" ref="I8" si="4">G8/C8</f>
        <v>0.2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16</v>
      </c>
      <c r="B9" s="76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300</v>
      </c>
      <c r="P9" s="52"/>
      <c r="Q9" s="66"/>
      <c r="R9" s="71"/>
    </row>
    <row r="10" spans="1:21" ht="20.100000000000001" customHeight="1" x14ac:dyDescent="0.2">
      <c r="A10" s="78" t="s">
        <v>17</v>
      </c>
      <c r="B10" s="76" t="s">
        <v>46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1300</v>
      </c>
      <c r="P10" s="52"/>
      <c r="Q10" s="66"/>
      <c r="R10" s="71"/>
    </row>
    <row r="11" spans="1:21" ht="20.100000000000001" customHeight="1" thickBot="1" x14ac:dyDescent="0.25">
      <c r="A11" s="78" t="s">
        <v>18</v>
      </c>
      <c r="B11" s="88" t="s">
        <v>47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60</v>
      </c>
      <c r="P11" s="57"/>
      <c r="Q11" s="66"/>
      <c r="R11" s="71"/>
    </row>
    <row r="12" spans="1:21" ht="20.100000000000001" customHeight="1" thickBot="1" x14ac:dyDescent="0.25">
      <c r="A12" s="189" t="s">
        <v>19</v>
      </c>
      <c r="B12" s="190"/>
      <c r="C12" s="79">
        <f>SUM(C6:C11)</f>
        <v>10000</v>
      </c>
      <c r="D12" s="80">
        <f>SUM(D6:D11)</f>
        <v>0</v>
      </c>
      <c r="E12" s="79">
        <f>SUM(E6:E11)</f>
        <v>8100</v>
      </c>
      <c r="F12" s="80">
        <f>SUM(F6:F11)</f>
        <v>0</v>
      </c>
      <c r="G12" s="81">
        <f>SUM(G6:G11)</f>
        <v>1900</v>
      </c>
      <c r="H12" s="82">
        <f>SUM(H6:H11)</f>
        <v>0</v>
      </c>
      <c r="I12" s="83"/>
      <c r="J12" s="84"/>
      <c r="K12" s="81">
        <f>SUM(K6:K11)</f>
        <v>0</v>
      </c>
      <c r="L12" s="82">
        <f>SUM(L6:L11)</f>
        <v>0</v>
      </c>
      <c r="M12" s="113">
        <f>SUM(M6:M11)</f>
        <v>0</v>
      </c>
      <c r="N12" s="85">
        <f>SUM(N6:N11)</f>
        <v>0</v>
      </c>
      <c r="O12" s="86">
        <f>SUM(O6:O11)</f>
        <v>1660</v>
      </c>
      <c r="P12" s="87">
        <f>SUM(P6:P11)</f>
        <v>0</v>
      </c>
      <c r="Q12" s="53"/>
      <c r="R12" s="71"/>
    </row>
    <row r="13" spans="1:21" ht="20.100000000000001" customHeight="1" thickBot="1" x14ac:dyDescent="0.25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25">
      <c r="A14" s="108" t="s">
        <v>20</v>
      </c>
      <c r="B14" s="95"/>
      <c r="C14" s="95"/>
      <c r="D14" s="95"/>
      <c r="F14" s="157" t="s">
        <v>21</v>
      </c>
      <c r="G14" s="158"/>
      <c r="H14" s="131" t="s">
        <v>22</v>
      </c>
      <c r="I14" s="132"/>
      <c r="J14" s="133"/>
      <c r="L14" s="107" t="s">
        <v>23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9" t="s">
        <v>19</v>
      </c>
      <c r="B15" s="150"/>
      <c r="C15" s="98" t="s">
        <v>11</v>
      </c>
      <c r="D15" s="99" t="s">
        <v>12</v>
      </c>
      <c r="F15" s="159"/>
      <c r="G15" s="160"/>
      <c r="H15" s="134"/>
      <c r="I15" s="135"/>
      <c r="J15" s="136"/>
      <c r="L15" s="128" t="s">
        <v>24</v>
      </c>
      <c r="M15" s="128"/>
      <c r="N15" s="128"/>
      <c r="O15" s="128"/>
      <c r="P15" s="110">
        <f>IF(R14=TRUE, 1, 0)</f>
        <v>1</v>
      </c>
    </row>
    <row r="16" spans="1:21" ht="18.75" customHeight="1" x14ac:dyDescent="0.2">
      <c r="A16" s="151" t="s">
        <v>25</v>
      </c>
      <c r="B16" s="152"/>
      <c r="C16" s="100">
        <f>G12+K12</f>
        <v>1900</v>
      </c>
      <c r="D16" s="101">
        <f>H12+L12</f>
        <v>0</v>
      </c>
      <c r="F16" s="198" t="s">
        <v>26</v>
      </c>
      <c r="G16" s="199"/>
      <c r="H16" s="140"/>
      <c r="I16" s="141"/>
      <c r="J16" s="142"/>
      <c r="L16" s="129"/>
      <c r="M16" s="129"/>
      <c r="N16" s="129"/>
      <c r="O16" s="12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3" t="s">
        <v>27</v>
      </c>
      <c r="B17" s="154"/>
      <c r="C17" s="104">
        <f>M12+O12</f>
        <v>1660</v>
      </c>
      <c r="D17" s="105">
        <f>N12+P12</f>
        <v>0</v>
      </c>
      <c r="F17" s="200" t="s">
        <v>28</v>
      </c>
      <c r="G17" s="201"/>
      <c r="H17" s="143"/>
      <c r="I17" s="144"/>
      <c r="J17" s="145"/>
      <c r="L17" s="130" t="s">
        <v>29</v>
      </c>
      <c r="M17" s="130"/>
      <c r="N17" s="130"/>
      <c r="O17" s="130"/>
      <c r="P17" s="111" t="e">
        <f>IF(R16=TRUE, 1, 0)</f>
        <v>#DIV/0!</v>
      </c>
    </row>
    <row r="18" spans="1:18" ht="18.75" customHeight="1" thickBot="1" x14ac:dyDescent="0.3">
      <c r="A18" s="155" t="s">
        <v>30</v>
      </c>
      <c r="B18" s="156"/>
      <c r="C18" s="102">
        <f>C16-C17</f>
        <v>240</v>
      </c>
      <c r="D18" s="103">
        <f>D16-D17</f>
        <v>0</v>
      </c>
      <c r="F18" s="161" t="s">
        <v>31</v>
      </c>
      <c r="G18" s="162"/>
      <c r="H18" s="146"/>
      <c r="I18" s="147"/>
      <c r="J18" s="148"/>
      <c r="L18" s="129"/>
      <c r="M18" s="129"/>
      <c r="N18" s="129"/>
      <c r="O18" s="129"/>
      <c r="P18" s="112"/>
      <c r="R18" s="1" t="e">
        <f>AND(H19&gt;=-0.02, H19&lt;=0.02)</f>
        <v>#DIV/0!</v>
      </c>
    </row>
    <row r="19" spans="1:18" ht="16.5" customHeight="1" thickBot="1" x14ac:dyDescent="0.25">
      <c r="F19" s="214" t="s">
        <v>32</v>
      </c>
      <c r="G19" s="215"/>
      <c r="H19" s="137" t="e">
        <f>AVERAGE(H16:J18)</f>
        <v>#DIV/0!</v>
      </c>
      <c r="I19" s="138"/>
      <c r="J19" s="139"/>
      <c r="L19" s="126" t="s">
        <v>33</v>
      </c>
      <c r="M19" s="126"/>
      <c r="N19" s="126"/>
      <c r="O19" s="126"/>
      <c r="P19" s="106" t="e">
        <f>IF(R18=TRUE, 1, 0)</f>
        <v>#DIV/0!</v>
      </c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6"/>
      <c r="M20" s="126"/>
      <c r="N20" s="126"/>
      <c r="O20" s="126"/>
      <c r="P20" s="109"/>
    </row>
    <row r="21" spans="1:18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25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2"/>
    </row>
    <row r="24" spans="1:18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2"/>
    </row>
    <row r="25" spans="1:18" ht="20.100000000000001" customHeight="1" thickBo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1" t="s">
        <v>35</v>
      </c>
      <c r="B28" s="212"/>
      <c r="C28" s="212"/>
      <c r="D28" s="212"/>
      <c r="E28" s="212"/>
      <c r="F28" s="213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25">
      <c r="A29" s="5" t="s">
        <v>9</v>
      </c>
      <c r="B29" s="166" t="s">
        <v>36</v>
      </c>
      <c r="C29" s="167"/>
      <c r="D29" s="168" t="s">
        <v>37</v>
      </c>
      <c r="E29" s="169"/>
      <c r="F29" s="169"/>
      <c r="G29" s="170"/>
      <c r="H29" s="168" t="s">
        <v>38</v>
      </c>
      <c r="I29" s="170"/>
      <c r="J29" s="169" t="s">
        <v>39</v>
      </c>
      <c r="K29" s="169"/>
      <c r="L29" s="197" t="s">
        <v>6</v>
      </c>
      <c r="M29" s="197"/>
      <c r="N29" s="193" t="s">
        <v>7</v>
      </c>
      <c r="O29" s="194"/>
      <c r="P29" s="63" t="s">
        <v>40</v>
      </c>
    </row>
    <row r="30" spans="1:18" ht="18.75" customHeight="1" thickBot="1" x14ac:dyDescent="0.25">
      <c r="A30" s="64" t="s">
        <v>41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2">
        <f t="shared" ref="P30:P38" si="6">L30-N30</f>
        <v>0</v>
      </c>
    </row>
    <row r="31" spans="1:18" ht="18.75" customHeight="1" thickBot="1" x14ac:dyDescent="0.25">
      <c r="A31" s="65" t="s">
        <v>41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2">
        <f t="shared" si="6"/>
        <v>0</v>
      </c>
    </row>
    <row r="32" spans="1:18" ht="19.149999999999999" customHeight="1" thickBot="1" x14ac:dyDescent="0.25">
      <c r="A32" s="65" t="s">
        <v>41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4" t="s">
        <v>41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41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5" t="s">
        <v>41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4" t="s">
        <v>41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6"/>
        <v>0</v>
      </c>
    </row>
    <row r="37" spans="1:16" ht="19.5" customHeight="1" thickBot="1" x14ac:dyDescent="0.25">
      <c r="A37" s="65" t="s">
        <v>41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ht="18.75" customHeight="1" x14ac:dyDescent="0.2">
      <c r="A38" s="65" t="s">
        <v>41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2024-12-09T17:41:32Z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