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726AD55D-3C16-4404-8B62-2AEAADDA3A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<sst xmlns="http://schemas.openxmlformats.org/spreadsheetml/2006/main" count="71" uniqueCount="45">
  <si>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</si>
  <si>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</si>
  <si>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</si>
  <si>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</si>
  <si>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</si>
  <si>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</si>
  <si>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</si>
  <si>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</si>
  <si>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</si>
  <si>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</si>
  <si>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</si>
  <si>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</si>
  <si>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</si>
  <si>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</si>
  <si>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</si>
  <si>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</si>
  <si>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</si>
  <si>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</si>
  <si>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</si>
  <si>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</si>
  <si>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</si>
  <si>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</si>
  <si>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</si>
  <si>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</si>
  <si>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</si>
  <si>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</si>
  <si>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</si>
  <si>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</si>
  <si>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</si>
  <si>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</si>
  <si>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</si>
  <si>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</si>
  <si>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</si>
  <si>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</si>
  <si>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</si>
  <si>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</si>
  <si>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</si>
  <si>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</si>
  <si>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</si>
  <si>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</si>
  <si>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</si>
  <si>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</si>
  <si>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</t>
  </si>
  <si>
    <t>RESTROOMS</t>
  </si>
  <si>
    <t>BUILDING PRESSURE FLUCTUATES ON ALL DOORS BASED ON WIND. BUILDING IS VERY NEUTRAL WITH ALL FANS ON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</si>
</sst>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55" zoomScaleNormal="55" zoomScaleSheetLayoutView="55" workbookViewId="0">
      <selection activeCell="A21" sqref="A21:P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34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28</v>
      </c>
      <c r="J4" s="137"/>
      <c r="K4" s="142" t="s">
        <v>3</v>
      </c>
      <c r="L4" s="143"/>
      <c r="M4" s="140" t="s">
        <v>4</v>
      </c>
      <c r="N4" s="141"/>
      <c r="O4" s="140" t="s">
        <v>39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26</v>
      </c>
      <c r="B6" s="70" t="s">
        <v>40</v>
      </c>
      <c r="C6" s="23"/>
      <c r="D6" s="24">
        <v>2937</v>
      </c>
      <c r="E6" s="23">
        <f t="shared" ref="E6:F7" si="0">C6-G6</f>
        <v>0</v>
      </c>
      <c r="F6" s="24">
        <f t="shared" si="0"/>
        <v>2173</v>
      </c>
      <c r="G6" s="25"/>
      <c r="H6" s="26">
        <v>764</v>
      </c>
      <c r="I6" s="27" t="e">
        <f>G6/C6</f>
        <v>#DIV/0!</v>
      </c>
      <c r="J6" s="28">
        <f>H6/D6</f>
        <v>0.26012938372488936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27</v>
      </c>
      <c r="B7" s="71" t="s">
        <v>41</v>
      </c>
      <c r="C7" s="35"/>
      <c r="D7" s="36">
        <v>4122</v>
      </c>
      <c r="E7" s="35">
        <f t="shared" si="0"/>
        <v>0</v>
      </c>
      <c r="F7" s="36">
        <f t="shared" si="0"/>
        <v>3124</v>
      </c>
      <c r="G7" s="37"/>
      <c r="H7" s="38">
        <v>998</v>
      </c>
      <c r="I7" s="39" t="e">
        <f t="shared" ref="I7:J7" si="1">G7/C7</f>
        <v>#DIV/0!</v>
      </c>
      <c r="J7" s="40">
        <f t="shared" si="1"/>
        <v>0.24211547792333818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10</v>
      </c>
      <c r="B8" s="71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/>
      <c r="N8" s="51">
        <v>1414</v>
      </c>
      <c r="O8" s="45"/>
      <c r="P8" s="46"/>
      <c r="Q8" s="61"/>
      <c r="R8" s="66"/>
    </row>
    <row r="9" spans="1:21" ht="20.100000000000001" customHeight="1" thickBot="1" x14ac:dyDescent="0.3">
      <c r="A9" s="73" t="s">
        <v>11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310</v>
      </c>
      <c r="O9" s="45"/>
      <c r="P9" s="46"/>
      <c r="Q9" s="61"/>
      <c r="R9" s="66"/>
    </row>
    <row r="10" spans="1:21" ht="20.100000000000001" customHeight="1" thickBot="1" x14ac:dyDescent="0.3">
      <c r="A10" s="102" t="s">
        <v>29</v>
      </c>
      <c r="B10" s="103"/>
      <c r="C10" s="74">
        <f>SUM(C6:C9)</f>
        <v>0</v>
      </c>
      <c r="D10" s="75">
        <f>SUM(D6:D9)</f>
        <v>7059</v>
      </c>
      <c r="E10" s="74">
        <f>SUM(E6:E9)</f>
        <v>0</v>
      </c>
      <c r="F10" s="75">
        <f>SUM(F6:F9)</f>
        <v>5297</v>
      </c>
      <c r="G10" s="76">
        <f>SUM(G6:G9)</f>
        <v>0</v>
      </c>
      <c r="H10" s="77">
        <f>SUM(H6:H9)</f>
        <v>1762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0</v>
      </c>
      <c r="N10" s="80">
        <f>SUM(N6:N9)</f>
        <v>1724</v>
      </c>
      <c r="O10" s="81">
        <f>SUM(O6:O9)</f>
        <v>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30</v>
      </c>
      <c r="B12" s="83"/>
      <c r="C12" s="83"/>
      <c r="D12" s="83"/>
      <c r="F12" s="195" t="s">
        <v>12</v>
      </c>
      <c r="G12" s="196"/>
      <c r="H12" s="169" t="s">
        <v>33</v>
      </c>
      <c r="I12" s="170"/>
      <c r="J12" s="171"/>
      <c r="L12" s="95" t="s">
        <v>35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29</v>
      </c>
      <c r="B13" s="188"/>
      <c r="C13" s="86" t="s">
        <v>7</v>
      </c>
      <c r="D13" s="87" t="s">
        <v>8</v>
      </c>
      <c r="F13" s="197"/>
      <c r="G13" s="198"/>
      <c r="H13" s="172"/>
      <c r="I13" s="173"/>
      <c r="J13" s="174"/>
      <c r="L13" s="166" t="s">
        <v>38</v>
      </c>
      <c r="M13" s="166"/>
      <c r="N13" s="166"/>
      <c r="O13" s="166"/>
      <c r="P13" s="98">
        <f>IF(R12=TRUE, 1, 0)</f>
        <v>1</v>
      </c>
    </row>
    <row r="14" spans="1:21" ht="18.75" customHeight="1" x14ac:dyDescent="0.25">
      <c r="A14" s="189" t="s">
        <v>32</v>
      </c>
      <c r="B14" s="190"/>
      <c r="C14" s="88">
        <f>G10+K10</f>
        <v>0</v>
      </c>
      <c r="D14" s="89">
        <f>H10+L10</f>
        <v>1762</v>
      </c>
      <c r="F14" s="118" t="s">
        <v>13</v>
      </c>
      <c r="G14" s="119"/>
      <c r="H14" s="178">
        <v>5.0000000000000001E-3</v>
      </c>
      <c r="I14" s="179"/>
      <c r="J14" s="180"/>
      <c r="L14" s="167"/>
      <c r="M14" s="167"/>
      <c r="N14" s="167"/>
      <c r="O14" s="167"/>
      <c r="P14" s="10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91" t="s">
        <v>31</v>
      </c>
      <c r="B15" s="192"/>
      <c r="C15" s="92">
        <f>M10+O10</f>
        <v>0</v>
      </c>
      <c r="D15" s="93">
        <f>N10+P10</f>
        <v>1724</v>
      </c>
      <c r="F15" s="120" t="s">
        <v>14</v>
      </c>
      <c r="G15" s="121"/>
      <c r="H15" s="181">
        <v>-3.0999999999999999E-3</v>
      </c>
      <c r="I15" s="182"/>
      <c r="J15" s="183"/>
      <c r="L15" s="168" t="s">
        <v>36</v>
      </c>
      <c r="M15" s="168"/>
      <c r="N15" s="168"/>
      <c r="O15" s="168"/>
      <c r="P15" s="99">
        <f>IF(R14=TRUE, 1, 0)</f>
        <v>1</v>
      </c>
    </row>
    <row r="16" spans="1:21" ht="18.75" customHeight="1" thickBot="1" x14ac:dyDescent="0.35">
      <c r="A16" s="193" t="s">
        <v>18</v>
      </c>
      <c r="B16" s="194"/>
      <c r="C16" s="90">
        <f>C14-C15</f>
        <v>0</v>
      </c>
      <c r="D16" s="91">
        <f>D14-D15</f>
        <v>38</v>
      </c>
      <c r="F16" s="199" t="s">
        <v>15</v>
      </c>
      <c r="G16" s="200"/>
      <c r="H16" s="184">
        <v>1.2999999999999999E-3</v>
      </c>
      <c r="I16" s="185"/>
      <c r="J16" s="186"/>
      <c r="L16" s="167"/>
      <c r="M16" s="167"/>
      <c r="N16" s="167"/>
      <c r="O16" s="167"/>
      <c r="P16" s="100"/>
      <c r="R16" s="1" t="b">
        <f>AND(H17&gt;=-0.02, H17&lt;=0.02)</f>
        <v>1</v>
      </c>
    </row>
    <row r="17" spans="1:17" ht="16.5" customHeight="1" thickBot="1" x14ac:dyDescent="0.3">
      <c r="F17" s="134" t="s">
        <v>16</v>
      </c>
      <c r="G17" s="135"/>
      <c r="H17" s="175">
        <f>AVERAGE(H14:J16)</f>
        <v>1.0666666666666667E-3</v>
      </c>
      <c r="I17" s="176"/>
      <c r="J17" s="177"/>
      <c r="L17" s="164" t="s">
        <v>37</v>
      </c>
      <c r="M17" s="164"/>
      <c r="N17" s="164"/>
      <c r="O17" s="164"/>
      <c r="P17" s="94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22" t="s">
        <v>44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00000000000001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31" t="s">
        <v>19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6</v>
      </c>
      <c r="B27" s="157" t="s">
        <v>24</v>
      </c>
      <c r="C27" s="158"/>
      <c r="D27" s="112" t="s">
        <v>23</v>
      </c>
      <c r="E27" s="114"/>
      <c r="F27" s="114"/>
      <c r="G27" s="113"/>
      <c r="H27" s="112" t="s">
        <v>20</v>
      </c>
      <c r="I27" s="113"/>
      <c r="J27" s="114" t="s">
        <v>21</v>
      </c>
      <c r="K27" s="114"/>
      <c r="L27" s="115" t="s">
        <v>3</v>
      </c>
      <c r="M27" s="115"/>
      <c r="N27" s="108" t="s">
        <v>4</v>
      </c>
      <c r="O27" s="109"/>
      <c r="P27" s="58" t="s">
        <v>22</v>
      </c>
    </row>
    <row r="28" spans="1:17" ht="18.75" customHeight="1" thickBot="1" x14ac:dyDescent="0.3">
      <c r="A28" s="59" t="s">
        <v>25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2">L28-N28</f>
        <v>0</v>
      </c>
    </row>
    <row r="29" spans="1:17" ht="18.75" customHeight="1" thickBot="1" x14ac:dyDescent="0.3">
      <c r="A29" s="60" t="s">
        <v>25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2"/>
        <v>0</v>
      </c>
    </row>
    <row r="30" spans="1:17" ht="19.2" customHeight="1" thickBot="1" x14ac:dyDescent="0.3">
      <c r="A30" s="60" t="s">
        <v>25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2"/>
        <v>0</v>
      </c>
    </row>
    <row r="31" spans="1:17" ht="19.5" customHeight="1" thickBot="1" x14ac:dyDescent="0.3">
      <c r="A31" s="59" t="s">
        <v>25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2"/>
        <v>0</v>
      </c>
    </row>
    <row r="32" spans="1:17" ht="19.5" customHeight="1" thickBot="1" x14ac:dyDescent="0.3">
      <c r="A32" s="60" t="s">
        <v>25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59" t="s">
        <v>25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25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8.75" customHeight="1" x14ac:dyDescent="0.25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2023-03-29T16:42:56Z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