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749 RAVENSWOOD, IL/4 ASSET-REPORT DOCS/"/>
    </mc:Choice>
  </mc:AlternateContent>
  <xr:revisionPtr revIDLastSave="87" documentId="13_ncr:1_{B888774D-3C83-41B9-8B1C-1CD895A9BF91}" xr6:coauthVersionLast="47" xr6:coauthVersionMax="47" xr10:uidLastSave="{119FC9FC-9A77-4E02-9081-443AC12B7756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<sst xmlns="http://schemas.openxmlformats.org/spreadsheetml/2006/main" count="75" uniqueCount="49">
  <si>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</si>
  <si>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</si>
  <si>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</si>
  <si>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</si>
  <si>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</si>
  <si>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</si>
  <si>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</si>
  <si>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</si>
  <si>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</si>
  <si>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</si>
  <si>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</si>
  <si>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</si>
  <si>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</si>
  <si>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</si>
  <si>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</si>
  <si>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</si>
  <si>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</si>
  <si>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</si>
  <si>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</si>
  <si>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</si>
  <si>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</si>
  <si>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</si>
  <si>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</si>
  <si>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</si>
  <si>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</si>
  <si>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</si>
  <si>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</si>
  <si>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</si>
  <si>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</si>
  <si>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</si>
  <si>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</si>
  <si>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</si>
  <si>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</si>
  <si>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</si>
  <si>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</si>
  <si>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</si>
  <si>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</si>
  <si>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</si>
  <si>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</si>
  <si>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</si>
  <si>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</si>
  <si>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</si>
  <si>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</si>
  <si>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</si>
  <si>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EF-3</t>
  </si>
  <si>
    <t xml:space="preserve">RESTROOM </t>
  </si>
  <si>
    <t xml:space="preserve">BOH </t>
  </si>
  <si>
    <t>AHU-1</t>
  </si>
  <si>
    <t>AHU-2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</si>
</sst>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47</v>
      </c>
      <c r="B6" s="73" t="s">
        <v>40</v>
      </c>
      <c r="C6" s="23">
        <v>3500</v>
      </c>
      <c r="D6" s="24"/>
      <c r="E6" s="23">
        <f t="shared" ref="E6:F7" si="0">C6-G6</f>
        <v>2900</v>
      </c>
      <c r="F6" s="24">
        <f t="shared" si="0"/>
        <v>0</v>
      </c>
      <c r="G6" s="25">
        <v>600</v>
      </c>
      <c r="H6" s="26"/>
      <c r="I6" s="27">
        <f>G6/C6</f>
        <v>0.17142857142857143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48</v>
      </c>
      <c r="B7" s="74" t="s">
        <v>41</v>
      </c>
      <c r="C7" s="35">
        <v>3500</v>
      </c>
      <c r="D7" s="36"/>
      <c r="E7" s="35">
        <f t="shared" si="0"/>
        <v>2400</v>
      </c>
      <c r="F7" s="36">
        <f t="shared" si="0"/>
        <v>0</v>
      </c>
      <c r="G7" s="37">
        <v>1100</v>
      </c>
      <c r="H7" s="38"/>
      <c r="I7" s="39">
        <f t="shared" ref="I7:J7" si="1">G7/C7</f>
        <v>0.31428571428571428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14</v>
      </c>
      <c r="F8" s="48"/>
      <c r="G8" s="41"/>
      <c r="H8" s="42"/>
      <c r="I8" s="49"/>
      <c r="J8" s="42"/>
      <c r="K8" s="37">
        <v>3400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15</v>
      </c>
      <c r="B9" s="74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2600</v>
      </c>
      <c r="N9" s="51"/>
      <c r="O9" s="45"/>
      <c r="P9" s="46"/>
      <c r="Q9" s="64"/>
      <c r="R9" s="69"/>
    </row>
    <row r="10" spans="1:21" ht="20.149999999999999" customHeight="1" x14ac:dyDescent="0.25">
      <c r="A10" s="76" t="s">
        <v>39</v>
      </c>
      <c r="B10" s="74" t="s">
        <v>45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400</v>
      </c>
      <c r="P10" s="51"/>
      <c r="Q10" s="64"/>
      <c r="R10" s="69"/>
    </row>
    <row r="11" spans="1:21" ht="20.149999999999999" customHeight="1" thickBot="1" x14ac:dyDescent="0.3">
      <c r="A11" s="76" t="s">
        <v>44</v>
      </c>
      <c r="B11" s="74" t="s">
        <v>46</v>
      </c>
      <c r="C11" s="52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200</v>
      </c>
      <c r="P11" s="54"/>
      <c r="Q11" s="64"/>
      <c r="R11" s="69"/>
    </row>
    <row r="12" spans="1:21" ht="20.149999999999999" customHeight="1" thickBot="1" x14ac:dyDescent="0.3">
      <c r="A12" s="180" t="s">
        <v>16</v>
      </c>
      <c r="B12" s="181"/>
      <c r="C12" s="77">
        <f t="shared" ref="C12:H12" si="2">SUM(C6:C11)</f>
        <v>7000</v>
      </c>
      <c r="D12" s="78">
        <f t="shared" si="2"/>
        <v>0</v>
      </c>
      <c r="E12" s="77">
        <f t="shared" si="2"/>
        <v>5300</v>
      </c>
      <c r="F12" s="78">
        <f t="shared" si="2"/>
        <v>0</v>
      </c>
      <c r="G12" s="79">
        <f t="shared" si="2"/>
        <v>1700</v>
      </c>
      <c r="H12" s="80">
        <f t="shared" si="2"/>
        <v>0</v>
      </c>
      <c r="I12" s="81"/>
      <c r="J12" s="82"/>
      <c r="K12" s="79">
        <f t="shared" ref="K12:P12" si="3">SUM(K6:K11)</f>
        <v>3400</v>
      </c>
      <c r="L12" s="80">
        <f t="shared" si="3"/>
        <v>0</v>
      </c>
      <c r="M12" s="104">
        <f t="shared" si="3"/>
        <v>2600</v>
      </c>
      <c r="N12" s="83">
        <f t="shared" si="3"/>
        <v>0</v>
      </c>
      <c r="O12" s="84">
        <f t="shared" si="3"/>
        <v>600</v>
      </c>
      <c r="P12" s="85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9" t="s">
        <v>17</v>
      </c>
      <c r="B14" s="86"/>
      <c r="C14" s="86"/>
      <c r="D14" s="86"/>
      <c r="F14" s="148" t="s">
        <v>18</v>
      </c>
      <c r="G14" s="149"/>
      <c r="H14" s="122" t="s">
        <v>19</v>
      </c>
      <c r="I14" s="123"/>
      <c r="J14" s="124"/>
      <c r="L14" s="98" t="s">
        <v>20</v>
      </c>
      <c r="M14" s="87"/>
      <c r="N14" s="87"/>
      <c r="O14" s="87"/>
      <c r="P14" s="8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40" t="s">
        <v>16</v>
      </c>
      <c r="B15" s="141"/>
      <c r="C15" s="89" t="s">
        <v>11</v>
      </c>
      <c r="D15" s="90" t="s">
        <v>12</v>
      </c>
      <c r="F15" s="150"/>
      <c r="G15" s="151"/>
      <c r="H15" s="125"/>
      <c r="I15" s="126"/>
      <c r="J15" s="127"/>
      <c r="L15" s="119" t="s">
        <v>21</v>
      </c>
      <c r="M15" s="119"/>
      <c r="N15" s="119"/>
      <c r="O15" s="119"/>
      <c r="P15" s="101">
        <f>IF(R14=TRUE, 1, 0)</f>
        <v>1</v>
      </c>
    </row>
    <row r="16" spans="1:21" ht="18.75" customHeight="1" x14ac:dyDescent="0.35">
      <c r="A16" s="142" t="s">
        <v>22</v>
      </c>
      <c r="B16" s="143"/>
      <c r="C16" s="91">
        <f>G12+K12</f>
        <v>5100</v>
      </c>
      <c r="D16" s="92">
        <f>H12+L12</f>
        <v>0</v>
      </c>
      <c r="F16" s="189" t="s">
        <v>23</v>
      </c>
      <c r="G16" s="190"/>
      <c r="H16" s="131"/>
      <c r="I16" s="132"/>
      <c r="J16" s="133"/>
      <c r="L16" s="120"/>
      <c r="M16" s="120"/>
      <c r="N16" s="120"/>
      <c r="O16" s="120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44" t="s">
        <v>24</v>
      </c>
      <c r="B17" s="145"/>
      <c r="C17" s="95">
        <f>M12+O12</f>
        <v>3200</v>
      </c>
      <c r="D17" s="96">
        <f>N12+P12</f>
        <v>0</v>
      </c>
      <c r="F17" s="191" t="s">
        <v>25</v>
      </c>
      <c r="G17" s="192"/>
      <c r="H17" s="134"/>
      <c r="I17" s="135"/>
      <c r="J17" s="136"/>
      <c r="L17" s="121" t="s">
        <v>26</v>
      </c>
      <c r="M17" s="121"/>
      <c r="N17" s="121"/>
      <c r="O17" s="121"/>
      <c r="P17" s="102" t="e">
        <f>IF(R16=TRUE, 1, 0)</f>
        <v>#DIV/0!</v>
      </c>
    </row>
    <row r="18" spans="1:18" ht="18.75" customHeight="1" thickBot="1" x14ac:dyDescent="0.4">
      <c r="A18" s="146" t="s">
        <v>27</v>
      </c>
      <c r="B18" s="147"/>
      <c r="C18" s="93">
        <f>C16-C17</f>
        <v>1900</v>
      </c>
      <c r="D18" s="94">
        <f>D16-D17</f>
        <v>0</v>
      </c>
      <c r="F18" s="152" t="s">
        <v>28</v>
      </c>
      <c r="G18" s="153"/>
      <c r="H18" s="137"/>
      <c r="I18" s="138"/>
      <c r="J18" s="139"/>
      <c r="L18" s="120"/>
      <c r="M18" s="120"/>
      <c r="N18" s="120"/>
      <c r="O18" s="120"/>
      <c r="P18" s="103"/>
      <c r="R18" s="1" t="e">
        <f>AND(H19&gt;=-0.02, H19&lt;=0.02)</f>
        <v>#DIV/0!</v>
      </c>
    </row>
    <row r="19" spans="1:18" ht="16.5" customHeight="1" thickBot="1" x14ac:dyDescent="0.3">
      <c r="F19" s="205" t="s">
        <v>29</v>
      </c>
      <c r="G19" s="206"/>
      <c r="H19" s="128" t="e">
        <f>AVERAGE(H16:J18)</f>
        <v>#DIV/0!</v>
      </c>
      <c r="I19" s="129"/>
      <c r="J19" s="130"/>
      <c r="L19" s="117" t="s">
        <v>30</v>
      </c>
      <c r="M19" s="117"/>
      <c r="N19" s="117"/>
      <c r="O19" s="117"/>
      <c r="P19" s="97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17"/>
      <c r="M20" s="117"/>
      <c r="N20" s="117"/>
      <c r="O20" s="117"/>
      <c r="P20" s="10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31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93"/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5"/>
      <c r="Q23" s="70"/>
    </row>
    <row r="24" spans="1:18" ht="20.149999999999999" customHeight="1" x14ac:dyDescent="0.25">
      <c r="A24" s="196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  <c r="P24" s="198"/>
      <c r="Q24" s="70"/>
    </row>
    <row r="25" spans="1:18" ht="20.149999999999999" customHeight="1" thickBot="1" x14ac:dyDescent="0.3">
      <c r="A25" s="199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1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02" t="s">
        <v>32</v>
      </c>
      <c r="B28" s="203"/>
      <c r="C28" s="203"/>
      <c r="D28" s="203"/>
      <c r="E28" s="203"/>
      <c r="F28" s="204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25" customHeight="1" thickBot="1" x14ac:dyDescent="0.3">
      <c r="A29" s="5" t="s">
        <v>9</v>
      </c>
      <c r="B29" s="157" t="s">
        <v>33</v>
      </c>
      <c r="C29" s="158"/>
      <c r="D29" s="159" t="s">
        <v>34</v>
      </c>
      <c r="E29" s="160"/>
      <c r="F29" s="160"/>
      <c r="G29" s="161"/>
      <c r="H29" s="159" t="s">
        <v>35</v>
      </c>
      <c r="I29" s="161"/>
      <c r="J29" s="160" t="s">
        <v>36</v>
      </c>
      <c r="K29" s="160"/>
      <c r="L29" s="188" t="s">
        <v>6</v>
      </c>
      <c r="M29" s="188"/>
      <c r="N29" s="184" t="s">
        <v>7</v>
      </c>
      <c r="O29" s="185"/>
      <c r="P29" s="61" t="s">
        <v>37</v>
      </c>
    </row>
    <row r="30" spans="1:18" ht="18.75" customHeight="1" thickBot="1" x14ac:dyDescent="0.3">
      <c r="A30" s="62" t="s">
        <v>38</v>
      </c>
      <c r="B30" s="155"/>
      <c r="C30" s="156"/>
      <c r="D30" s="162"/>
      <c r="E30" s="163"/>
      <c r="F30" s="163"/>
      <c r="G30" s="164"/>
      <c r="H30" s="162"/>
      <c r="I30" s="164"/>
      <c r="J30" s="168"/>
      <c r="K30" s="169"/>
      <c r="L30" s="166"/>
      <c r="M30" s="167"/>
      <c r="N30" s="186"/>
      <c r="O30" s="187"/>
      <c r="P30" s="60">
        <f t="shared" ref="P30:P38" si="4">L30-N30</f>
        <v>0</v>
      </c>
    </row>
    <row r="31" spans="1:18" ht="18.75" customHeight="1" thickBot="1" x14ac:dyDescent="0.3">
      <c r="A31" s="63" t="s">
        <v>38</v>
      </c>
      <c r="B31" s="154"/>
      <c r="C31" s="154"/>
      <c r="D31" s="109"/>
      <c r="E31" s="110"/>
      <c r="F31" s="110"/>
      <c r="G31" s="111"/>
      <c r="H31" s="109"/>
      <c r="I31" s="111"/>
      <c r="J31" s="182"/>
      <c r="K31" s="183"/>
      <c r="L31" s="166"/>
      <c r="M31" s="167"/>
      <c r="N31" s="186"/>
      <c r="O31" s="187"/>
      <c r="P31" s="60">
        <f t="shared" si="4"/>
        <v>0</v>
      </c>
    </row>
    <row r="32" spans="1:18" ht="19.25" customHeight="1" thickBot="1" x14ac:dyDescent="0.3">
      <c r="A32" s="63" t="s">
        <v>38</v>
      </c>
      <c r="B32" s="107"/>
      <c r="C32" s="108"/>
      <c r="D32" s="109"/>
      <c r="E32" s="110"/>
      <c r="F32" s="110"/>
      <c r="G32" s="111"/>
      <c r="H32" s="109"/>
      <c r="I32" s="111"/>
      <c r="J32" s="109"/>
      <c r="K32" s="165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2" t="s">
        <v>38</v>
      </c>
      <c r="B33" s="114"/>
      <c r="C33" s="115"/>
      <c r="D33" s="107"/>
      <c r="E33" s="116"/>
      <c r="F33" s="116"/>
      <c r="G33" s="108"/>
      <c r="H33" s="107"/>
      <c r="I33" s="108"/>
      <c r="J33" s="107"/>
      <c r="K33" s="108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38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3" t="s">
        <v>38</v>
      </c>
      <c r="B35" s="107"/>
      <c r="C35" s="108"/>
      <c r="D35" s="109"/>
      <c r="E35" s="110"/>
      <c r="F35" s="110"/>
      <c r="G35" s="111"/>
      <c r="H35" s="109"/>
      <c r="I35" s="111"/>
      <c r="J35" s="109"/>
      <c r="K35" s="111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2" t="s">
        <v>38</v>
      </c>
      <c r="B36" s="114"/>
      <c r="C36" s="115"/>
      <c r="D36" s="107"/>
      <c r="E36" s="116"/>
      <c r="F36" s="116"/>
      <c r="G36" s="108"/>
      <c r="H36" s="107"/>
      <c r="I36" s="108"/>
      <c r="J36" s="107"/>
      <c r="K36" s="108"/>
      <c r="L36" s="112"/>
      <c r="M36" s="113"/>
      <c r="N36" s="105"/>
      <c r="O36" s="106"/>
      <c r="P36" s="60">
        <f t="shared" si="4"/>
        <v>0</v>
      </c>
    </row>
    <row r="37" spans="1:16" ht="19.5" customHeight="1" thickBot="1" x14ac:dyDescent="0.3">
      <c r="A37" s="63" t="s">
        <v>38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ht="18.75" customHeight="1" x14ac:dyDescent="0.25">
      <c r="A38" s="63" t="s">
        <v>38</v>
      </c>
      <c r="B38" s="107"/>
      <c r="C38" s="108"/>
      <c r="D38" s="109"/>
      <c r="E38" s="110"/>
      <c r="F38" s="110"/>
      <c r="G38" s="111"/>
      <c r="H38" s="109"/>
      <c r="I38" s="111"/>
      <c r="J38" s="109"/>
      <c r="K38" s="111"/>
      <c r="L38" s="112"/>
      <c r="M38" s="113"/>
      <c r="N38" s="105"/>
      <c r="O38" s="106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2025-10-13T14:09:15Z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