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687 - Gardendale, AL/2 PROJECT DOCUMENTS/"/>
    </mc:Choice>
  </mc:AlternateContent>
  <xr:revisionPtr revIDLastSave="29" documentId="13_ncr:1_{1FC2F945-57B0-437C-842E-A47378DB8D59}" xr6:coauthVersionLast="47" xr6:coauthVersionMax="47" xr10:uidLastSave="{BC2829C7-AB6B-4D03-8F26-20257950E204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<sst xmlns="http://schemas.openxmlformats.org/spreadsheetml/2006/main" count="89" uniqueCount="57">
  <si>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</si>
  <si>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</si>
  <si>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</si>
  <si>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</si>
  <si>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</si>
  <si>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</si>
  <si>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</si>
  <si>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</si>
  <si>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</si>
  <si>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</si>
  <si>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</si>
  <si>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</si>
  <si>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</si>
  <si>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</si>
  <si>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</si>
  <si>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</si>
  <si>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</si>
  <si>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</si>
  <si>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</si>
  <si>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</si>
  <si>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</si>
  <si>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</si>
  <si>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</si>
  <si>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</si>
  <si>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</si>
  <si>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</si>
  <si>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</si>
  <si>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</si>
  <si>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</si>
  <si>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</si>
  <si>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</si>
  <si>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</si>
  <si>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</si>
  <si>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</si>
  <si>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</si>
  <si>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</si>
  <si>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</si>
  <si>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</si>
  <si>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</si>
  <si>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</si>
  <si>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</si>
  <si>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</si>
  <si>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</si>
  <si>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</si>
  <si>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</si>
  <si>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</si>
  <si>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</si>
  <si>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</si>
  <si>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</si>
  <si>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KITCHEN</t>
  </si>
  <si>
    <t>DINING A</t>
  </si>
  <si>
    <t>DINING B</t>
  </si>
  <si>
    <t>PLAY AREA</t>
  </si>
  <si>
    <t>BOH</t>
  </si>
  <si>
    <t xml:space="preserve">HD3 </t>
  </si>
  <si>
    <t>EF-4</t>
  </si>
  <si>
    <t>HOOD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</si>
</sst>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75" xfId="0" applyFont="1" applyBorder="1" applyAlignment="1">
      <alignment horizontal="left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E20" sqref="E20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89" t="s">
        <v>0</v>
      </c>
      <c r="D4" s="190"/>
      <c r="E4" s="172" t="s">
        <v>1</v>
      </c>
      <c r="F4" s="170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49</v>
      </c>
      <c r="C6" s="23">
        <v>9500</v>
      </c>
      <c r="D6" s="24"/>
      <c r="E6" s="23">
        <f t="shared" ref="E6:F7" si="0">C6-G6</f>
        <v>7800</v>
      </c>
      <c r="F6" s="24">
        <f t="shared" si="0"/>
        <v>0</v>
      </c>
      <c r="G6" s="25">
        <v>1700</v>
      </c>
      <c r="H6" s="26"/>
      <c r="I6" s="27">
        <f>G6/C6</f>
        <v>0.17894736842105263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50</v>
      </c>
      <c r="C7" s="35">
        <v>2500</v>
      </c>
      <c r="D7" s="36"/>
      <c r="E7" s="35">
        <f t="shared" si="0"/>
        <v>1975</v>
      </c>
      <c r="F7" s="36">
        <f t="shared" si="0"/>
        <v>0</v>
      </c>
      <c r="G7" s="37">
        <v>525</v>
      </c>
      <c r="H7" s="38"/>
      <c r="I7" s="39">
        <f t="shared" ref="I7:J7" si="1">G7/C7</f>
        <v>0.21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51</v>
      </c>
      <c r="C8" s="35">
        <v>4175</v>
      </c>
      <c r="D8" s="36"/>
      <c r="E8" s="35">
        <f t="shared" ref="E8:E11" si="2">C8-G8</f>
        <v>3175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0.23952095808383234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51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46</v>
      </c>
      <c r="B11" s="71" t="s">
        <v>53</v>
      </c>
      <c r="C11" s="35">
        <v>1200</v>
      </c>
      <c r="D11" s="36"/>
      <c r="E11" s="35">
        <f t="shared" si="2"/>
        <v>1080</v>
      </c>
      <c r="F11" s="36">
        <f t="shared" si="3"/>
        <v>0</v>
      </c>
      <c r="G11" s="37">
        <v>120</v>
      </c>
      <c r="H11" s="38"/>
      <c r="I11" s="39">
        <f t="shared" ref="I11" si="6">G11/C11</f>
        <v>0.1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11</v>
      </c>
      <c r="B13" s="71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390</v>
      </c>
      <c r="N13" s="51"/>
      <c r="O13" s="45"/>
      <c r="P13" s="46"/>
      <c r="Q13" s="61"/>
      <c r="R13" s="66"/>
    </row>
    <row r="14" spans="1:18" ht="20.100000000000001" customHeight="1" x14ac:dyDescent="0.2">
      <c r="A14" s="222" t="s">
        <v>26</v>
      </c>
      <c r="B14" s="223" t="s">
        <v>47</v>
      </c>
      <c r="C14" s="224"/>
      <c r="D14" s="225"/>
      <c r="E14" s="224"/>
      <c r="F14" s="225"/>
      <c r="G14" s="226"/>
      <c r="H14" s="227"/>
      <c r="I14" s="228"/>
      <c r="J14" s="227"/>
      <c r="K14" s="226"/>
      <c r="L14" s="227"/>
      <c r="M14" s="226"/>
      <c r="N14" s="227"/>
      <c r="O14" s="229">
        <v>500</v>
      </c>
      <c r="P14" s="230"/>
      <c r="Q14" s="61"/>
      <c r="R14" s="66"/>
    </row>
    <row r="15" spans="1:18" ht="20.100000000000001" customHeight="1" thickBot="1" x14ac:dyDescent="0.25">
      <c r="A15" s="116" t="s">
        <v>55</v>
      </c>
      <c r="B15" s="117" t="s">
        <v>56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50">
        <v>701</v>
      </c>
      <c r="N15" s="51"/>
      <c r="O15" s="45"/>
      <c r="P15" s="46"/>
      <c r="Q15" s="61"/>
      <c r="R15" s="66"/>
    </row>
    <row r="16" spans="1:18" ht="20.100000000000001" customHeight="1" thickBot="1" x14ac:dyDescent="0.25">
      <c r="A16" s="199" t="s">
        <v>28</v>
      </c>
      <c r="B16" s="200"/>
      <c r="C16" s="74">
        <f t="shared" ref="C16:H16" si="8">SUM(C6:C15)</f>
        <v>21940</v>
      </c>
      <c r="D16" s="75">
        <f t="shared" si="8"/>
        <v>0</v>
      </c>
      <c r="E16" s="74">
        <f t="shared" si="8"/>
        <v>17695</v>
      </c>
      <c r="F16" s="75">
        <f t="shared" si="8"/>
        <v>0</v>
      </c>
      <c r="G16" s="76">
        <f t="shared" si="8"/>
        <v>4245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3003</v>
      </c>
      <c r="N16" s="80">
        <f t="shared" si="9"/>
        <v>0</v>
      </c>
      <c r="O16" s="81">
        <f t="shared" si="9"/>
        <v>500</v>
      </c>
      <c r="P16" s="82">
        <f t="shared" si="9"/>
        <v>0</v>
      </c>
      <c r="Q16" s="52"/>
      <c r="R16" s="66"/>
    </row>
    <row r="17" spans="1:21" ht="20.100000000000001" customHeight="1" thickBo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25">
      <c r="A18" s="96" t="s">
        <v>29</v>
      </c>
      <c r="B18" s="83"/>
      <c r="C18" s="83"/>
      <c r="D18" s="83"/>
      <c r="F18" s="156" t="s">
        <v>12</v>
      </c>
      <c r="G18" s="157"/>
      <c r="H18" s="130" t="s">
        <v>32</v>
      </c>
      <c r="I18" s="131"/>
      <c r="J18" s="132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48" t="s">
        <v>28</v>
      </c>
      <c r="B19" s="149"/>
      <c r="C19" s="86" t="s">
        <v>7</v>
      </c>
      <c r="D19" s="87" t="s">
        <v>8</v>
      </c>
      <c r="F19" s="158"/>
      <c r="G19" s="159"/>
      <c r="H19" s="133"/>
      <c r="I19" s="134"/>
      <c r="J19" s="135"/>
      <c r="L19" s="127" t="s">
        <v>37</v>
      </c>
      <c r="M19" s="127"/>
      <c r="N19" s="127"/>
      <c r="O19" s="127"/>
      <c r="P19" s="98">
        <f>IF(R18=TRUE, 1, 0)</f>
        <v>1</v>
      </c>
    </row>
    <row r="20" spans="1:21" ht="18.75" customHeight="1" x14ac:dyDescent="0.2">
      <c r="A20" s="150" t="s">
        <v>31</v>
      </c>
      <c r="B20" s="151"/>
      <c r="C20" s="88">
        <f>G16+K16</f>
        <v>4245</v>
      </c>
      <c r="D20" s="89">
        <f>H16+L16</f>
        <v>0</v>
      </c>
      <c r="F20" s="204" t="s">
        <v>13</v>
      </c>
      <c r="G20" s="205"/>
      <c r="H20" s="139"/>
      <c r="I20" s="140"/>
      <c r="J20" s="141"/>
      <c r="L20" s="128"/>
      <c r="M20" s="128"/>
      <c r="N20" s="128"/>
      <c r="O20" s="128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2" t="s">
        <v>30</v>
      </c>
      <c r="B21" s="153"/>
      <c r="C21" s="92">
        <f>M16+O16</f>
        <v>3503</v>
      </c>
      <c r="D21" s="93">
        <f>N16+P16</f>
        <v>0</v>
      </c>
      <c r="F21" s="206" t="s">
        <v>14</v>
      </c>
      <c r="G21" s="207"/>
      <c r="H21" s="142"/>
      <c r="I21" s="143"/>
      <c r="J21" s="144"/>
      <c r="L21" s="129" t="s">
        <v>35</v>
      </c>
      <c r="M21" s="129"/>
      <c r="N21" s="129"/>
      <c r="O21" s="129"/>
      <c r="P21" s="99" t="e">
        <f>IF(R20=TRUE, 1, 0)</f>
        <v>#DIV/0!</v>
      </c>
    </row>
    <row r="22" spans="1:21" ht="18.75" customHeight="1" thickBot="1" x14ac:dyDescent="0.3">
      <c r="A22" s="154" t="s">
        <v>18</v>
      </c>
      <c r="B22" s="155"/>
      <c r="C22" s="90">
        <f>C20-C21</f>
        <v>742</v>
      </c>
      <c r="D22" s="91">
        <f>D20-D21</f>
        <v>0</v>
      </c>
      <c r="F22" s="185" t="s">
        <v>15</v>
      </c>
      <c r="G22" s="186"/>
      <c r="H22" s="145"/>
      <c r="I22" s="146"/>
      <c r="J22" s="147"/>
      <c r="L22" s="128"/>
      <c r="M22" s="128"/>
      <c r="N22" s="128"/>
      <c r="O22" s="128"/>
      <c r="P22" s="100"/>
      <c r="R22" s="1" t="e">
        <f>AND(H23&gt;=-0.02, H23&lt;=0.02)</f>
        <v>#DIV/0!</v>
      </c>
    </row>
    <row r="23" spans="1:21" ht="16.5" customHeight="1" thickBot="1" x14ac:dyDescent="0.25">
      <c r="F23" s="220" t="s">
        <v>16</v>
      </c>
      <c r="G23" s="221"/>
      <c r="H23" s="136" t="e">
        <f>AVERAGE(H20:J22)</f>
        <v>#DIV/0!</v>
      </c>
      <c r="I23" s="137"/>
      <c r="J23" s="138"/>
      <c r="L23" s="125" t="s">
        <v>36</v>
      </c>
      <c r="M23" s="125"/>
      <c r="N23" s="125"/>
      <c r="O23" s="125"/>
      <c r="P23" s="94" t="e">
        <f>IF(R22=TRUE, 1, 0)</f>
        <v>#DIV/0!</v>
      </c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5"/>
      <c r="M24" s="125"/>
      <c r="N24" s="125"/>
      <c r="O24" s="125"/>
      <c r="P24" s="97"/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  <c r="Q27" s="67"/>
    </row>
    <row r="28" spans="1:21" ht="20.100000000000001" customHeight="1" x14ac:dyDescent="0.2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  <c r="Q28" s="67"/>
    </row>
    <row r="29" spans="1:21" ht="20.100000000000001" customHeight="1" thickBot="1" x14ac:dyDescent="0.25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6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17" t="s">
        <v>19</v>
      </c>
      <c r="B32" s="218"/>
      <c r="C32" s="218"/>
      <c r="D32" s="218"/>
      <c r="E32" s="218"/>
      <c r="F32" s="219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25">
      <c r="A33" s="5" t="s">
        <v>6</v>
      </c>
      <c r="B33" s="166" t="s">
        <v>24</v>
      </c>
      <c r="C33" s="167"/>
      <c r="D33" s="170" t="s">
        <v>23</v>
      </c>
      <c r="E33" s="171"/>
      <c r="F33" s="171"/>
      <c r="G33" s="172"/>
      <c r="H33" s="170" t="s">
        <v>20</v>
      </c>
      <c r="I33" s="172"/>
      <c r="J33" s="171" t="s">
        <v>21</v>
      </c>
      <c r="K33" s="171"/>
      <c r="L33" s="203" t="s">
        <v>3</v>
      </c>
      <c r="M33" s="203"/>
      <c r="N33" s="201" t="s">
        <v>4</v>
      </c>
      <c r="O33" s="202"/>
      <c r="P33" s="58" t="s">
        <v>22</v>
      </c>
    </row>
    <row r="34" spans="1:16" ht="18.75" customHeight="1" thickBot="1" x14ac:dyDescent="0.25">
      <c r="A34" s="59" t="s">
        <v>25</v>
      </c>
      <c r="B34" s="164" t="s">
        <v>39</v>
      </c>
      <c r="C34" s="165"/>
      <c r="D34" s="173"/>
      <c r="E34" s="174"/>
      <c r="F34" s="174"/>
      <c r="G34" s="175"/>
      <c r="H34" s="173" t="s">
        <v>40</v>
      </c>
      <c r="I34" s="175"/>
      <c r="J34" s="179" t="s">
        <v>40</v>
      </c>
      <c r="K34" s="180"/>
      <c r="L34" s="177">
        <v>0</v>
      </c>
      <c r="M34" s="178"/>
      <c r="N34" s="197">
        <v>1080</v>
      </c>
      <c r="O34" s="198"/>
      <c r="P34" s="57">
        <f t="shared" ref="P34:P36" si="10">L34-N34</f>
        <v>-1080</v>
      </c>
    </row>
    <row r="35" spans="1:16" ht="18.75" customHeight="1" thickBot="1" x14ac:dyDescent="0.25">
      <c r="A35" s="60" t="s">
        <v>25</v>
      </c>
      <c r="B35" s="163" t="s">
        <v>39</v>
      </c>
      <c r="C35" s="163"/>
      <c r="D35" s="160"/>
      <c r="E35" s="161"/>
      <c r="F35" s="161"/>
      <c r="G35" s="162"/>
      <c r="H35" s="160" t="s">
        <v>40</v>
      </c>
      <c r="I35" s="162"/>
      <c r="J35" s="183" t="s">
        <v>40</v>
      </c>
      <c r="K35" s="184"/>
      <c r="L35" s="177">
        <v>0</v>
      </c>
      <c r="M35" s="178"/>
      <c r="N35" s="197">
        <v>832</v>
      </c>
      <c r="O35" s="198"/>
      <c r="P35" s="57">
        <f t="shared" ref="P35" si="11">L35-N35</f>
        <v>-832</v>
      </c>
    </row>
    <row r="36" spans="1:16" ht="18.75" customHeight="1" thickBot="1" x14ac:dyDescent="0.25">
      <c r="A36" s="60" t="s">
        <v>25</v>
      </c>
      <c r="B36" s="163" t="s">
        <v>39</v>
      </c>
      <c r="C36" s="163"/>
      <c r="D36" s="160"/>
      <c r="E36" s="161"/>
      <c r="F36" s="161"/>
      <c r="G36" s="162"/>
      <c r="H36" s="160" t="s">
        <v>40</v>
      </c>
      <c r="I36" s="162"/>
      <c r="J36" s="183" t="s">
        <v>40</v>
      </c>
      <c r="K36" s="184"/>
      <c r="L36" s="177">
        <v>0</v>
      </c>
      <c r="M36" s="178"/>
      <c r="N36" s="197">
        <v>701</v>
      </c>
      <c r="O36" s="198"/>
      <c r="P36" s="57">
        <f t="shared" si="10"/>
        <v>-701</v>
      </c>
    </row>
    <row r="37" spans="1:16" ht="19.149999999999999" customHeight="1" x14ac:dyDescent="0.2">
      <c r="A37" s="60" t="s">
        <v>25</v>
      </c>
      <c r="B37" s="168" t="s">
        <v>39</v>
      </c>
      <c r="C37" s="169"/>
      <c r="D37" s="160"/>
      <c r="E37" s="161"/>
      <c r="F37" s="161"/>
      <c r="G37" s="162"/>
      <c r="H37" s="160" t="s">
        <v>40</v>
      </c>
      <c r="I37" s="162"/>
      <c r="J37" s="160" t="s">
        <v>40</v>
      </c>
      <c r="K37" s="176"/>
      <c r="L37" s="181">
        <v>0</v>
      </c>
      <c r="M37" s="182"/>
      <c r="N37" s="123">
        <v>390</v>
      </c>
      <c r="O37" s="124"/>
      <c r="P37" s="57">
        <f>L37-N37</f>
        <v>-390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3199E-9428-4943-8ECE-68928A9E1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2022-10-10T15:58:28Z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