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0AB48EA0-29AF-46D6-BF4E-A9528114E83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<sst xmlns="http://schemas.openxmlformats.org/spreadsheetml/2006/main" count="91" uniqueCount="58">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</sst>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85" zoomScaleSheetLayoutView="80" workbookViewId="0">
      <selection activeCell="G9" sqref="G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1"/>
      <c r="M14" s="121"/>
      <c r="N14" s="123"/>
      <c r="O14" s="120">
        <v>300</v>
      </c>
      <c r="P14" s="120"/>
      <c r="Q14" s="59"/>
      <c r="R14" s="64"/>
    </row>
    <row r="15" spans="1:18" ht="20.100000000000001" customHeight="1">
      <c r="A15" s="116" t="s">
        <v>31</v>
      </c>
      <c r="B15" s="118" t="s">
        <v>30</v>
      </c>
      <c r="C15" s="117"/>
      <c r="D15" s="46"/>
      <c r="E15" s="45"/>
      <c r="F15" s="46"/>
      <c r="G15" s="39"/>
      <c r="H15" s="40"/>
      <c r="I15" s="47"/>
      <c r="J15" s="40"/>
      <c r="K15" s="39"/>
      <c r="L15" s="122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>
      <c r="A16" s="127"/>
      <c r="B16" s="64"/>
      <c r="C16" s="128"/>
      <c r="D16" s="129"/>
      <c r="E16" s="130"/>
      <c r="F16" s="129"/>
      <c r="G16" s="131"/>
      <c r="H16" s="132"/>
      <c r="I16" s="133"/>
      <c r="J16" s="132"/>
      <c r="K16" s="131"/>
      <c r="L16" s="134"/>
      <c r="M16" s="63"/>
      <c r="N16" s="63"/>
      <c r="O16" s="135"/>
      <c r="P16" s="136"/>
      <c r="Q16" s="59"/>
      <c r="R16" s="64"/>
    </row>
    <row r="17" spans="1:21" ht="20.100000000000001" hidden="1" customHeight="1">
      <c r="A17" s="116" t="s">
        <v>32</v>
      </c>
      <c r="B17" s="118" t="s">
        <v>30</v>
      </c>
      <c r="C17" s="119"/>
      <c r="D17" s="110"/>
      <c r="E17" s="109"/>
      <c r="F17" s="110"/>
      <c r="G17" s="111"/>
      <c r="H17" s="112"/>
      <c r="I17" s="113"/>
      <c r="J17" s="112"/>
      <c r="K17" s="41"/>
      <c r="L17" s="42"/>
      <c r="M17" s="121"/>
      <c r="N17" s="123"/>
      <c r="O17" s="48"/>
      <c r="P17" s="49"/>
      <c r="Q17" s="59"/>
      <c r="R17" s="64"/>
    </row>
    <row r="18" spans="1:21" ht="20.100000000000001" customHeight="1">
      <c r="A18" s="213" t="s">
        <v>33</v>
      </c>
      <c r="B18" s="214"/>
      <c r="C18" s="70">
        <f>SUM(C6:C17)</f>
        <v>19500</v>
      </c>
      <c r="D18" s="71">
        <f>SUM(D6:D17)</f>
        <v>0</v>
      </c>
      <c r="E18" s="70">
        <f>SUM(E6:E17)</f>
        <v>14975</v>
      </c>
      <c r="F18" s="71">
        <f>SUM(F6:F17)</f>
        <v>0</v>
      </c>
      <c r="G18" s="72">
        <f>SUM(G6:G17)</f>
        <v>4525</v>
      </c>
      <c r="H18" s="73">
        <f>SUM(H6:H17)</f>
        <v>0</v>
      </c>
      <c r="I18" s="74"/>
      <c r="J18" s="75"/>
      <c r="K18" s="72">
        <f>SUM(K6:K17)</f>
        <v>0</v>
      </c>
      <c r="L18" s="73">
        <f>SUM(L6:L17)</f>
        <v>0</v>
      </c>
      <c r="M18" s="108">
        <f>SUM(M6:M17)</f>
        <v>3315</v>
      </c>
      <c r="N18" s="76">
        <f>SUM(N6:N17)</f>
        <v>0</v>
      </c>
      <c r="O18" s="77">
        <f>SUM(O6:O17)</f>
        <v>375</v>
      </c>
      <c r="P18" s="78">
        <f>SUM(P6:P17)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34</v>
      </c>
      <c r="B20" s="79"/>
      <c r="C20" s="79"/>
      <c r="D20" s="79"/>
      <c r="F20" s="170" t="s">
        <v>35</v>
      </c>
      <c r="G20" s="171"/>
      <c r="H20" s="144" t="s">
        <v>36</v>
      </c>
      <c r="I20" s="145"/>
      <c r="J20" s="146"/>
      <c r="L20" s="91" t="s">
        <v>37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162" t="s">
        <v>33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38</v>
      </c>
      <c r="M21" s="141"/>
      <c r="N21" s="141"/>
      <c r="O21" s="141"/>
      <c r="P21" s="94">
        <f>IF(R20=TRUE, 1, 0)</f>
        <v>1</v>
      </c>
    </row>
    <row r="22" spans="1:21" ht="18.75" customHeight="1">
      <c r="A22" s="164" t="s">
        <v>39</v>
      </c>
      <c r="B22" s="165"/>
      <c r="C22" s="84">
        <f>G18+K18</f>
        <v>4525</v>
      </c>
      <c r="D22" s="85">
        <f>H18+L18</f>
        <v>0</v>
      </c>
      <c r="F22" s="218" t="s">
        <v>40</v>
      </c>
      <c r="G22" s="219"/>
      <c r="H22" s="153"/>
      <c r="I22" s="154"/>
      <c r="J22" s="155"/>
      <c r="L22" s="142"/>
      <c r="M22" s="142"/>
      <c r="N22" s="142"/>
      <c r="O22" s="142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166" t="s">
        <v>41</v>
      </c>
      <c r="B23" s="167"/>
      <c r="C23" s="88">
        <f>M18+O18</f>
        <v>3690</v>
      </c>
      <c r="D23" s="89">
        <f>N18+P18</f>
        <v>0</v>
      </c>
      <c r="F23" s="220" t="s">
        <v>42</v>
      </c>
      <c r="G23" s="221"/>
      <c r="H23" s="156"/>
      <c r="I23" s="157"/>
      <c r="J23" s="158"/>
      <c r="L23" s="143" t="s">
        <v>43</v>
      </c>
      <c r="M23" s="143"/>
      <c r="N23" s="143"/>
      <c r="O23" s="143"/>
      <c r="P23" s="95" t="e">
        <f>IF(R22=TRUE, 1, 0)</f>
        <v>#DIV/0!</v>
      </c>
    </row>
    <row r="24" spans="1:21" ht="18.75" customHeight="1" thickBot="1">
      <c r="A24" s="168" t="s">
        <v>44</v>
      </c>
      <c r="B24" s="169"/>
      <c r="C24" s="86">
        <f>C22-C23</f>
        <v>835</v>
      </c>
      <c r="D24" s="87">
        <f>D22-D23</f>
        <v>0</v>
      </c>
      <c r="F24" s="199" t="s">
        <v>45</v>
      </c>
      <c r="G24" s="200"/>
      <c r="H24" s="159"/>
      <c r="I24" s="160"/>
      <c r="J24" s="161"/>
      <c r="L24" s="142"/>
      <c r="M24" s="142"/>
      <c r="N24" s="142"/>
      <c r="O24" s="142"/>
      <c r="P24" s="96"/>
      <c r="R24" s="1" t="e">
        <f>AND(H25&gt;=-0.02, H25&lt;=0.02)</f>
        <v>#DIV/0!</v>
      </c>
    </row>
    <row r="25" spans="1:21" ht="16.5" customHeight="1" thickBot="1">
      <c r="F25" s="234" t="s">
        <v>46</v>
      </c>
      <c r="G25" s="235"/>
      <c r="H25" s="150" t="e">
        <f>AVERAGE(H22:J24)</f>
        <v>#DIV/0!</v>
      </c>
      <c r="I25" s="151"/>
      <c r="J25" s="152"/>
      <c r="L25" s="139" t="s">
        <v>47</v>
      </c>
      <c r="M25" s="139"/>
      <c r="N25" s="139"/>
      <c r="O25" s="139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231" t="s">
        <v>49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80" t="s">
        <v>50</v>
      </c>
      <c r="C35" s="181"/>
      <c r="D35" s="184" t="s">
        <v>51</v>
      </c>
      <c r="E35" s="185"/>
      <c r="F35" s="185"/>
      <c r="G35" s="186"/>
      <c r="H35" s="184" t="s">
        <v>52</v>
      </c>
      <c r="I35" s="186"/>
      <c r="J35" s="185" t="s">
        <v>53</v>
      </c>
      <c r="K35" s="185"/>
      <c r="L35" s="217" t="s">
        <v>6</v>
      </c>
      <c r="M35" s="217"/>
      <c r="N35" s="215" t="s">
        <v>7</v>
      </c>
      <c r="O35" s="216"/>
      <c r="P35" s="56" t="s">
        <v>54</v>
      </c>
    </row>
    <row r="36" spans="1:17" ht="18.75" customHeight="1" thickBot="1">
      <c r="A36" s="57" t="s">
        <v>55</v>
      </c>
      <c r="B36" s="178" t="s">
        <v>56</v>
      </c>
      <c r="C36" s="179"/>
      <c r="D36" s="187"/>
      <c r="E36" s="188"/>
      <c r="F36" s="188"/>
      <c r="G36" s="189"/>
      <c r="H36" s="187" t="s">
        <v>57</v>
      </c>
      <c r="I36" s="189"/>
      <c r="J36" s="193" t="s">
        <v>57</v>
      </c>
      <c r="K36" s="194"/>
      <c r="L36" s="191">
        <v>0</v>
      </c>
      <c r="M36" s="192"/>
      <c r="N36" s="211">
        <v>1080</v>
      </c>
      <c r="O36" s="212"/>
      <c r="P36" s="55">
        <f t="shared" ref="P36:P38" si="8">L36-N36</f>
        <v>-1080</v>
      </c>
    </row>
    <row r="37" spans="1:17" ht="18.75" customHeight="1" thickBot="1">
      <c r="A37" s="58" t="s">
        <v>55</v>
      </c>
      <c r="B37" s="177" t="s">
        <v>56</v>
      </c>
      <c r="C37" s="177"/>
      <c r="D37" s="174"/>
      <c r="E37" s="175"/>
      <c r="F37" s="175"/>
      <c r="G37" s="176"/>
      <c r="H37" s="174" t="s">
        <v>57</v>
      </c>
      <c r="I37" s="176"/>
      <c r="J37" s="197" t="s">
        <v>57</v>
      </c>
      <c r="K37" s="198"/>
      <c r="L37" s="191">
        <v>0</v>
      </c>
      <c r="M37" s="192"/>
      <c r="N37" s="211">
        <v>832</v>
      </c>
      <c r="O37" s="212"/>
      <c r="P37" s="55">
        <f t="shared" ref="P37" si="9">L37-N37</f>
        <v>-832</v>
      </c>
    </row>
    <row r="38" spans="1:17" ht="18.75" customHeight="1" thickBot="1">
      <c r="A38" s="58" t="s">
        <v>55</v>
      </c>
      <c r="B38" s="177" t="s">
        <v>56</v>
      </c>
      <c r="C38" s="177"/>
      <c r="D38" s="174"/>
      <c r="E38" s="175"/>
      <c r="F38" s="175"/>
      <c r="G38" s="176"/>
      <c r="H38" s="174" t="s">
        <v>57</v>
      </c>
      <c r="I38" s="176"/>
      <c r="J38" s="197" t="s">
        <v>57</v>
      </c>
      <c r="K38" s="198"/>
      <c r="L38" s="191">
        <v>0</v>
      </c>
      <c r="M38" s="192"/>
      <c r="N38" s="211">
        <v>701</v>
      </c>
      <c r="O38" s="212"/>
      <c r="P38" s="55">
        <f t="shared" si="8"/>
        <v>-701</v>
      </c>
    </row>
    <row r="39" spans="1:17" ht="19.149999999999999" customHeight="1">
      <c r="A39" s="58" t="s">
        <v>55</v>
      </c>
      <c r="B39" s="182" t="s">
        <v>56</v>
      </c>
      <c r="C39" s="183"/>
      <c r="D39" s="174"/>
      <c r="E39" s="175"/>
      <c r="F39" s="175"/>
      <c r="G39" s="176"/>
      <c r="H39" s="174" t="s">
        <v>57</v>
      </c>
      <c r="I39" s="176"/>
      <c r="J39" s="174" t="s">
        <v>57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2025-01-20T20:23:02Z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