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3_ncr:1_{A88C8C77-027E-4D1B-B9C4-F9572B04C480}" xr6:coauthVersionLast="47" xr6:coauthVersionMax="47" xr10:uidLastSave="{00000000-0000-0000-0000-000000000000}"/>
  <bookViews>
    <workbookView xWindow="720" yWindow="720" windowWidth="15610" windowHeight="865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E11" i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P39" i="1" l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<sst xmlns="http://schemas.openxmlformats.org/spreadsheetml/2006/main" count="92" uniqueCount="59">
  <si>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</si>
  <si>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</si>
  <si>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</si>
  <si>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</si>
  <si>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</si>
  <si>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</si>
  <si>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</si>
  <si>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</si>
  <si>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</si>
  <si>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</si>
  <si>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</si>
  <si>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</si>
  <si>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</si>
  <si>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</si>
  <si>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</si>
  <si>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</si>
  <si>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</si>
  <si>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</si>
  <si>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DINING 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</si>
  <si>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</si>
  <si>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</si>
  <si>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</si>
  <si>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</si>
  <si>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</si>
  <si>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</si>
  <si>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</si>
  <si>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</si>
  <si>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</si>
  <si>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</si>
  <si>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EF3</t>
  </si>
  <si>
    <t>RESTROOMS</t>
  </si>
  <si>
    <t>EF 4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</si>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</sst>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B18" zoomScale="85" zoomScaleNormal="85" zoomScaleSheetLayoutView="85" workbookViewId="0">
      <selection activeCell="H27" sqref="H27"/>
    </sheetView>
  </sheetViews>
  <sheetFormatPr defaultColWidth="9.1796875" defaultRowHeight="12.5" x14ac:dyDescent="0.25"/>
  <cols>
    <col min="1" max="1" width="10.54296875" style="1" customWidth="1"/>
    <col min="2" max="2" width="26.1796875" style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 x14ac:dyDescent="0.45">
      <c r="A3" s="81"/>
    </row>
    <row r="4" spans="1:18" ht="20.149999999999999" customHeight="1" x14ac:dyDescent="0.25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49999999999999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49999999999999" customHeight="1" x14ac:dyDescent="0.25">
      <c r="A6" s="69" t="s">
        <v>13</v>
      </c>
      <c r="B6" s="68" t="s">
        <v>14</v>
      </c>
      <c r="C6" s="23">
        <v>8125</v>
      </c>
      <c r="D6" s="24">
        <v>8045</v>
      </c>
      <c r="E6" s="23">
        <f t="shared" ref="E6:E11" si="0">C6-G6</f>
        <v>6375</v>
      </c>
      <c r="F6" s="24">
        <f t="shared" ref="F6:F7" si="1">D6-H6</f>
        <v>6341</v>
      </c>
      <c r="G6" s="23">
        <v>1750</v>
      </c>
      <c r="H6" s="25">
        <v>1704</v>
      </c>
      <c r="I6" s="26">
        <f>G6/C6</f>
        <v>0.2153846153846154</v>
      </c>
      <c r="J6" s="27">
        <f>H6/D6</f>
        <v>0.21180857675574891</v>
      </c>
      <c r="K6" s="28"/>
      <c r="L6" s="29"/>
      <c r="M6" s="30"/>
      <c r="N6" s="31"/>
      <c r="O6" s="32"/>
      <c r="P6" s="33"/>
      <c r="Q6" s="66"/>
      <c r="R6" s="64"/>
    </row>
    <row r="7" spans="1:18" ht="20.149999999999999" customHeight="1" x14ac:dyDescent="0.25">
      <c r="A7" s="69" t="s">
        <v>15</v>
      </c>
      <c r="B7" s="68" t="s">
        <v>16</v>
      </c>
      <c r="C7" s="34">
        <v>4375</v>
      </c>
      <c r="D7" s="35">
        <v>4194</v>
      </c>
      <c r="E7" s="23">
        <f t="shared" si="0"/>
        <v>3300</v>
      </c>
      <c r="F7" s="35">
        <f t="shared" si="1"/>
        <v>3148</v>
      </c>
      <c r="G7" s="34">
        <v>1075</v>
      </c>
      <c r="H7" s="36">
        <v>1046</v>
      </c>
      <c r="I7" s="37">
        <f t="shared" ref="I7:J7" si="2">G7/C7</f>
        <v>0.24571428571428572</v>
      </c>
      <c r="J7" s="38">
        <f t="shared" si="2"/>
        <v>0.24940391034811635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5271</v>
      </c>
      <c r="E8" s="23">
        <f t="shared" si="0"/>
        <v>3975</v>
      </c>
      <c r="F8" s="35">
        <f t="shared" ref="F8:F10" si="3">D8-H8</f>
        <v>3972</v>
      </c>
      <c r="G8" s="34">
        <v>1275</v>
      </c>
      <c r="H8" s="36">
        <v>1299</v>
      </c>
      <c r="I8" s="37">
        <f t="shared" ref="I8" si="4">G8/C8</f>
        <v>0.24285714285714285</v>
      </c>
      <c r="J8" s="38">
        <f t="shared" ref="J8" si="5">H8/D8</f>
        <v>0.2464428002276608</v>
      </c>
      <c r="K8" s="39"/>
      <c r="L8" s="40"/>
      <c r="M8" s="41"/>
      <c r="N8" s="42"/>
      <c r="O8" s="43"/>
      <c r="P8" s="44"/>
      <c r="Q8" s="59"/>
      <c r="R8" s="64"/>
    </row>
    <row r="9" spans="1:18" ht="20.149999999999999" customHeight="1" thickBot="1" x14ac:dyDescent="0.3">
      <c r="A9" s="97" t="s">
        <v>19</v>
      </c>
      <c r="B9" s="68" t="s">
        <v>20</v>
      </c>
      <c r="C9" s="34">
        <v>1750</v>
      </c>
      <c r="D9" s="107">
        <v>1782</v>
      </c>
      <c r="E9" s="23">
        <f t="shared" si="0"/>
        <v>1325</v>
      </c>
      <c r="F9" s="107">
        <f t="shared" si="3"/>
        <v>1368</v>
      </c>
      <c r="G9" s="34">
        <v>425</v>
      </c>
      <c r="H9" s="98">
        <v>414</v>
      </c>
      <c r="I9" s="99">
        <f>G9/C9</f>
        <v>0.24285714285714285</v>
      </c>
      <c r="J9" s="100">
        <f>H9/D9</f>
        <v>0.23232323232323232</v>
      </c>
      <c r="K9" s="101"/>
      <c r="L9" s="102"/>
      <c r="M9" s="103"/>
      <c r="N9" s="104"/>
      <c r="O9" s="105"/>
      <c r="P9" s="106"/>
      <c r="Q9" s="66"/>
      <c r="R9" s="64"/>
    </row>
    <row r="10" spans="1:18" ht="20.149999999999999" hidden="1" customHeight="1" x14ac:dyDescent="0.25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49999999999999" hidden="1" customHeight="1" x14ac:dyDescent="0.25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49999999999999" customHeight="1" x14ac:dyDescent="0.25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1800</v>
      </c>
      <c r="O12" s="41"/>
      <c r="P12" s="42"/>
      <c r="Q12" s="59"/>
      <c r="R12" s="64"/>
    </row>
    <row r="13" spans="1:18" ht="20.149999999999999" customHeight="1" x14ac:dyDescent="0.25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1329</v>
      </c>
      <c r="O13" s="41"/>
      <c r="P13" s="42"/>
      <c r="Q13" s="59"/>
      <c r="R13" s="64"/>
    </row>
    <row r="14" spans="1:18" ht="20.149999999999999" customHeight="1" x14ac:dyDescent="0.25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1"/>
      <c r="M14" s="121"/>
      <c r="N14" s="123"/>
      <c r="O14" s="120">
        <v>300</v>
      </c>
      <c r="P14" s="120">
        <v>304</v>
      </c>
      <c r="Q14" s="59"/>
      <c r="R14" s="64"/>
    </row>
    <row r="15" spans="1:18" ht="20.149999999999999" customHeight="1" thickBot="1" x14ac:dyDescent="0.3">
      <c r="A15" s="116" t="s">
        <v>31</v>
      </c>
      <c r="B15" s="118" t="s">
        <v>30</v>
      </c>
      <c r="C15" s="117"/>
      <c r="D15" s="46"/>
      <c r="E15" s="45"/>
      <c r="F15" s="46"/>
      <c r="G15" s="39"/>
      <c r="H15" s="40"/>
      <c r="I15" s="47"/>
      <c r="J15" s="40"/>
      <c r="K15" s="39"/>
      <c r="L15" s="122"/>
      <c r="M15" s="121"/>
      <c r="N15" s="123"/>
      <c r="O15" s="120">
        <v>75</v>
      </c>
      <c r="P15" s="120">
        <v>82</v>
      </c>
      <c r="Q15" s="59"/>
      <c r="R15" s="64"/>
    </row>
    <row r="16" spans="1:18" ht="20.149999999999999" hidden="1" customHeight="1" x14ac:dyDescent="0.25">
      <c r="A16" s="127"/>
      <c r="B16" s="64"/>
      <c r="C16" s="128"/>
      <c r="D16" s="129"/>
      <c r="E16" s="130"/>
      <c r="F16" s="129"/>
      <c r="G16" s="131"/>
      <c r="H16" s="132"/>
      <c r="I16" s="133"/>
      <c r="J16" s="132"/>
      <c r="K16" s="131"/>
      <c r="L16" s="134"/>
      <c r="M16" s="63"/>
      <c r="N16" s="63"/>
      <c r="O16" s="135"/>
      <c r="P16" s="136"/>
      <c r="Q16" s="59"/>
      <c r="R16" s="64"/>
    </row>
    <row r="17" spans="1:21" ht="20.149999999999999" hidden="1" customHeight="1" x14ac:dyDescent="0.25">
      <c r="A17" s="116" t="s">
        <v>32</v>
      </c>
      <c r="B17" s="118" t="s">
        <v>30</v>
      </c>
      <c r="C17" s="119"/>
      <c r="D17" s="110"/>
      <c r="E17" s="109"/>
      <c r="F17" s="110"/>
      <c r="G17" s="111"/>
      <c r="H17" s="112"/>
      <c r="I17" s="113"/>
      <c r="J17" s="112"/>
      <c r="K17" s="41"/>
      <c r="L17" s="42"/>
      <c r="M17" s="121"/>
      <c r="N17" s="123"/>
      <c r="O17" s="48"/>
      <c r="P17" s="49"/>
      <c r="Q17" s="59"/>
      <c r="R17" s="64"/>
    </row>
    <row r="18" spans="1:21" ht="20.149999999999999" customHeight="1" thickBot="1" x14ac:dyDescent="0.3">
      <c r="A18" s="139" t="s">
        <v>33</v>
      </c>
      <c r="B18" s="140"/>
      <c r="C18" s="70">
        <f t="shared" ref="C18:H18" si="8">SUM(C6:C17)</f>
        <v>19500</v>
      </c>
      <c r="D18" s="71">
        <f t="shared" si="8"/>
        <v>19292</v>
      </c>
      <c r="E18" s="70">
        <f t="shared" si="8"/>
        <v>14975</v>
      </c>
      <c r="F18" s="71">
        <f t="shared" si="8"/>
        <v>14829</v>
      </c>
      <c r="G18" s="72">
        <f t="shared" si="8"/>
        <v>4525</v>
      </c>
      <c r="H18" s="73">
        <f t="shared" si="8"/>
        <v>4463</v>
      </c>
      <c r="I18" s="74"/>
      <c r="J18" s="75"/>
      <c r="K18" s="72">
        <f t="shared" ref="K18:P18" si="9">SUM(K6:K17)</f>
        <v>0</v>
      </c>
      <c r="L18" s="73">
        <f t="shared" si="9"/>
        <v>0</v>
      </c>
      <c r="M18" s="108">
        <f t="shared" si="9"/>
        <v>3315</v>
      </c>
      <c r="N18" s="76">
        <f t="shared" si="9"/>
        <v>3129</v>
      </c>
      <c r="O18" s="77">
        <f t="shared" si="9"/>
        <v>375</v>
      </c>
      <c r="P18" s="78">
        <f t="shared" si="9"/>
        <v>386</v>
      </c>
      <c r="Q18" s="50"/>
      <c r="R18" s="64"/>
    </row>
    <row r="19" spans="1:21" ht="20.149999999999999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49999999999999" customHeight="1" x14ac:dyDescent="0.3">
      <c r="A20" s="92" t="s">
        <v>34</v>
      </c>
      <c r="B20" s="79"/>
      <c r="C20" s="79"/>
      <c r="D20" s="79"/>
      <c r="F20" s="232" t="s">
        <v>35</v>
      </c>
      <c r="G20" s="233"/>
      <c r="H20" s="206" t="s">
        <v>36</v>
      </c>
      <c r="I20" s="207"/>
      <c r="J20" s="208"/>
      <c r="L20" s="91" t="s">
        <v>37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24" t="s">
        <v>33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38</v>
      </c>
      <c r="M21" s="203"/>
      <c r="N21" s="203"/>
      <c r="O21" s="203"/>
      <c r="P21" s="94">
        <f>IF(R20=TRUE, 1, 0)</f>
        <v>1</v>
      </c>
    </row>
    <row r="22" spans="1:21" ht="18.75" customHeight="1" x14ac:dyDescent="0.35">
      <c r="A22" s="226" t="s">
        <v>39</v>
      </c>
      <c r="B22" s="227"/>
      <c r="C22" s="84">
        <f>G18+K18</f>
        <v>4525</v>
      </c>
      <c r="D22" s="85">
        <f>H18+L18</f>
        <v>4463</v>
      </c>
      <c r="F22" s="153" t="s">
        <v>40</v>
      </c>
      <c r="G22" s="154"/>
      <c r="H22" s="215">
        <v>1.18E-2</v>
      </c>
      <c r="I22" s="216"/>
      <c r="J22" s="217"/>
      <c r="L22" s="204"/>
      <c r="M22" s="204"/>
      <c r="N22" s="204"/>
      <c r="O22" s="204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4">
      <c r="A23" s="228" t="s">
        <v>41</v>
      </c>
      <c r="B23" s="229"/>
      <c r="C23" s="88">
        <f>M18+O18</f>
        <v>3690</v>
      </c>
      <c r="D23" s="89">
        <f>N18+P18</f>
        <v>3515</v>
      </c>
      <c r="F23" s="155" t="s">
        <v>42</v>
      </c>
      <c r="G23" s="156"/>
      <c r="H23" s="218" t="s">
        <v>58</v>
      </c>
      <c r="I23" s="219"/>
      <c r="J23" s="220"/>
      <c r="L23" s="205" t="s">
        <v>43</v>
      </c>
      <c r="M23" s="205"/>
      <c r="N23" s="205"/>
      <c r="O23" s="205"/>
      <c r="P23" s="95">
        <f>IF(R22=TRUE, 1, 0)</f>
        <v>1</v>
      </c>
    </row>
    <row r="24" spans="1:21" ht="18.75" customHeight="1" thickBot="1" x14ac:dyDescent="0.4">
      <c r="A24" s="230" t="s">
        <v>44</v>
      </c>
      <c r="B24" s="231"/>
      <c r="C24" s="86">
        <f>C22-C23</f>
        <v>835</v>
      </c>
      <c r="D24" s="87">
        <f>D22-D23</f>
        <v>948</v>
      </c>
      <c r="F24" s="171" t="s">
        <v>45</v>
      </c>
      <c r="G24" s="172"/>
      <c r="H24" s="221">
        <v>9.7000000000000003E-3</v>
      </c>
      <c r="I24" s="222"/>
      <c r="J24" s="223"/>
      <c r="L24" s="204"/>
      <c r="M24" s="204"/>
      <c r="N24" s="204"/>
      <c r="O24" s="204"/>
      <c r="P24" s="96"/>
      <c r="R24" s="1" t="b">
        <f>AND(H25&gt;=-0.02, H25&lt;=0.02)</f>
        <v>1</v>
      </c>
    </row>
    <row r="25" spans="1:21" ht="16.5" customHeight="1" thickBot="1" x14ac:dyDescent="0.3">
      <c r="F25" s="169" t="s">
        <v>46</v>
      </c>
      <c r="G25" s="170"/>
      <c r="H25" s="212">
        <f>AVERAGE(H22:J24)</f>
        <v>1.0749999999999999E-2</v>
      </c>
      <c r="I25" s="213"/>
      <c r="J25" s="214"/>
      <c r="L25" s="201" t="s">
        <v>47</v>
      </c>
      <c r="M25" s="201"/>
      <c r="N25" s="201"/>
      <c r="O25" s="201"/>
      <c r="P25" s="90">
        <f>IF(R24=TRUE, 1, 0)</f>
        <v>1</v>
      </c>
    </row>
    <row r="26" spans="1:21" ht="13.7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7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49999999999999" customHeight="1" x14ac:dyDescent="0.25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49999999999999" customHeight="1" thickBot="1" x14ac:dyDescent="0.3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166" t="s">
        <v>49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 x14ac:dyDescent="0.3">
      <c r="A35" s="5" t="s">
        <v>9</v>
      </c>
      <c r="B35" s="193" t="s">
        <v>50</v>
      </c>
      <c r="C35" s="194"/>
      <c r="D35" s="147" t="s">
        <v>51</v>
      </c>
      <c r="E35" s="149"/>
      <c r="F35" s="149"/>
      <c r="G35" s="148"/>
      <c r="H35" s="147" t="s">
        <v>52</v>
      </c>
      <c r="I35" s="148"/>
      <c r="J35" s="149" t="s">
        <v>53</v>
      </c>
      <c r="K35" s="149"/>
      <c r="L35" s="150" t="s">
        <v>6</v>
      </c>
      <c r="M35" s="150"/>
      <c r="N35" s="145" t="s">
        <v>7</v>
      </c>
      <c r="O35" s="146"/>
      <c r="P35" s="56" t="s">
        <v>54</v>
      </c>
    </row>
    <row r="36" spans="1:17" ht="18.75" customHeight="1" thickBot="1" x14ac:dyDescent="0.3">
      <c r="A36" s="57" t="s">
        <v>55</v>
      </c>
      <c r="B36" s="191" t="s">
        <v>56</v>
      </c>
      <c r="C36" s="192"/>
      <c r="D36" s="184"/>
      <c r="E36" s="197"/>
      <c r="F36" s="197"/>
      <c r="G36" s="185"/>
      <c r="H36" s="184" t="s">
        <v>57</v>
      </c>
      <c r="I36" s="185"/>
      <c r="J36" s="186" t="s">
        <v>57</v>
      </c>
      <c r="K36" s="187"/>
      <c r="L36" s="143">
        <v>0</v>
      </c>
      <c r="M36" s="144"/>
      <c r="N36" s="137">
        <v>1080</v>
      </c>
      <c r="O36" s="138"/>
      <c r="P36" s="55">
        <f t="shared" ref="P36:P38" si="10">L36-N36</f>
        <v>-1080</v>
      </c>
    </row>
    <row r="37" spans="1:17" ht="18.75" customHeight="1" thickBot="1" x14ac:dyDescent="0.3">
      <c r="A37" s="58" t="s">
        <v>55</v>
      </c>
      <c r="B37" s="190" t="s">
        <v>56</v>
      </c>
      <c r="C37" s="190"/>
      <c r="D37" s="151"/>
      <c r="E37" s="198"/>
      <c r="F37" s="198"/>
      <c r="G37" s="152"/>
      <c r="H37" s="151" t="s">
        <v>57</v>
      </c>
      <c r="I37" s="152"/>
      <c r="J37" s="141" t="s">
        <v>57</v>
      </c>
      <c r="K37" s="142"/>
      <c r="L37" s="143">
        <v>0</v>
      </c>
      <c r="M37" s="144"/>
      <c r="N37" s="137">
        <v>832</v>
      </c>
      <c r="O37" s="138"/>
      <c r="P37" s="55">
        <f t="shared" ref="P37" si="11">L37-N37</f>
        <v>-832</v>
      </c>
    </row>
    <row r="38" spans="1:17" ht="18.75" customHeight="1" thickBot="1" x14ac:dyDescent="0.3">
      <c r="A38" s="58" t="s">
        <v>55</v>
      </c>
      <c r="B38" s="190" t="s">
        <v>56</v>
      </c>
      <c r="C38" s="190"/>
      <c r="D38" s="151"/>
      <c r="E38" s="198"/>
      <c r="F38" s="198"/>
      <c r="G38" s="152"/>
      <c r="H38" s="151" t="s">
        <v>57</v>
      </c>
      <c r="I38" s="152"/>
      <c r="J38" s="141" t="s">
        <v>57</v>
      </c>
      <c r="K38" s="142"/>
      <c r="L38" s="143">
        <v>0</v>
      </c>
      <c r="M38" s="144"/>
      <c r="N38" s="137">
        <v>701</v>
      </c>
      <c r="O38" s="138"/>
      <c r="P38" s="55">
        <f t="shared" si="10"/>
        <v>-701</v>
      </c>
    </row>
    <row r="39" spans="1:17" ht="19.149999999999999" customHeight="1" x14ac:dyDescent="0.25">
      <c r="A39" s="58" t="s">
        <v>55</v>
      </c>
      <c r="B39" s="195" t="s">
        <v>56</v>
      </c>
      <c r="C39" s="196"/>
      <c r="D39" s="151"/>
      <c r="E39" s="198"/>
      <c r="F39" s="198"/>
      <c r="G39" s="152"/>
      <c r="H39" s="151" t="s">
        <v>57</v>
      </c>
      <c r="I39" s="152"/>
      <c r="J39" s="151" t="s">
        <v>57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2025-01-28T15:14:21Z</cp:lastPrinted>
  <dcterms:created xsi:type="dcterms:W3CDTF">2015-11-16T19:09:52Z</dcterms:created>
  <dcterms:modified xsi:type="dcterms:W3CDTF">2025-01-28T15:14:31Z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