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3606 Walgreens (Sarasota, FL)/2 PROJECT DOCUMENTS/"/>
    </mc:Choice>
  </mc:AlternateContent>
  <xr:revisionPtr revIDLastSave="8" documentId="8_{8291F7F5-6527-48B3-8E3B-C9FD697FBF02}" xr6:coauthVersionLast="47" xr6:coauthVersionMax="47" xr10:uidLastSave="{995F7FE7-2783-4955-8BDD-C4A294E6EBBF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H25" i="1"/>
  <c r="O18" i="1"/>
  <c r="E8" i="1"/>
  <c r="F8" i="1"/>
  <c r="I8" i="1"/>
  <c r="E9" i="1"/>
  <c r="F9" i="1"/>
  <c r="I9" i="1"/>
  <c r="P18" i="1" l="1"/>
  <c r="N18" i="1"/>
  <c r="M18" i="1"/>
  <c r="L18" i="1"/>
  <c r="K18" i="1"/>
  <c r="H18" i="1"/>
  <c r="G18" i="1"/>
  <c r="D18" i="1"/>
  <c r="C18" i="1"/>
  <c r="D22" i="1" l="1"/>
  <c r="T22" i="1"/>
  <c r="R24" i="1"/>
  <c r="D23" i="1" l="1"/>
  <c r="C23" i="1"/>
  <c r="C22" i="1"/>
  <c r="C24" i="1" l="1"/>
  <c r="T20" i="1" s="1"/>
  <c r="D24" i="1"/>
  <c r="U22" i="1" s="1"/>
  <c r="R22" i="1" s="1"/>
  <c r="P23" i="1" s="1"/>
  <c r="I7" i="1"/>
  <c r="I6" i="1"/>
  <c r="U20" i="1" l="1"/>
  <c r="R20" i="1" s="1"/>
  <c r="P21" i="1" s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<sst xmlns="http://schemas.openxmlformats.org/spreadsheetml/2006/main" count="67" uniqueCount="50">
  <si>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</si>
  <si>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</si>
  <si>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</si>
  <si>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</si>
  <si>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</si>
  <si>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</si>
  <si>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</si>
  <si>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</si>
  <si>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</si>
  <si>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</si>
  <si>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</si>
  <si>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</si>
  <si>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</si>
  <si>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</si>
  <si>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</si>
  <si>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</si>
  <si>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</si>
  <si>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</si>
  <si>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</si>
  <si>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</si>
  <si>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</si>
  <si>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</si>
  <si>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</si>
  <si>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</si>
  <si>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</si>
  <si>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</si>
  <si>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</si>
  <si>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</si>
  <si>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</si>
  <si>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</si>
  <si>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</si>
  <si>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</si>
  <si>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</si>
  <si>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</si>
  <si>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</si>
  <si>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</si>
  <si>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</si>
  <si>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</si>
  <si>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EF-7</t>
  </si>
  <si>
    <t>RESTROOMS</t>
  </si>
  <si>
    <t>EMPLOYEE OFFICE</t>
  </si>
  <si>
    <t>SALES</t>
  </si>
  <si>
    <t>PHARMACY</t>
  </si>
  <si>
    <t>LIQUOR STORE</t>
  </si>
  <si>
    <t>REAR SALES</t>
  </si>
  <si>
    <t>FRONT SALES</t>
  </si>
  <si>
    <t>STOCK ROOM</t>
  </si>
  <si>
    <t>EMPLOYEE BREAK RM</t>
  </si>
  <si>
    <t>LIQUORE STOCK RM</t>
  </si>
  <si>
    <t>SF-1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</si>
</sst>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54" xfId="0" applyFont="1" applyFill="1" applyBorder="1" applyAlignment="1">
      <alignment horizontal="right" vertical="center"/>
    </xf>
    <xf numFmtId="0" fontId="1" fillId="0" borderId="53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63" xfId="0" applyFont="1" applyBorder="1" applyAlignment="1">
      <alignment vertical="center"/>
    </xf>
    <xf numFmtId="0" fontId="1" fillId="2" borderId="64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center" vertical="center"/>
    </xf>
    <xf numFmtId="165" fontId="13" fillId="0" borderId="41" xfId="0" applyNumberFormat="1" applyFont="1" applyBorder="1" applyAlignment="1">
      <alignment horizontal="center" vertical="center"/>
    </xf>
    <xf numFmtId="165" fontId="13" fillId="0" borderId="4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345644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26</xdr:row>
      <xdr:rowOff>276225</xdr:rowOff>
    </xdr:from>
    <xdr:to>
      <xdr:col>9</xdr:col>
      <xdr:colOff>415921</xdr:colOff>
      <xdr:row>26</xdr:row>
      <xdr:rowOff>1295400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CBAD8-B80D-2F02-F105-181CE9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7010400"/>
          <a:ext cx="666749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6" zoomScale="80" zoomScaleNormal="55" zoomScaleSheetLayoutView="80" workbookViewId="0">
      <selection activeCell="K14" sqref="K14"/>
    </sheetView>
  </sheetViews>
  <sheetFormatPr defaultColWidth="9.140625" defaultRowHeight="12.75" x14ac:dyDescent="0.2"/>
  <cols>
    <col min="1" max="1" width="10.5703125" style="1" customWidth="1"/>
    <col min="2" max="2" width="20.28515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81.599999999999994" customHeight="1" x14ac:dyDescent="0.2"/>
    <row r="2" spans="1:18" ht="21.75" customHeight="1" x14ac:dyDescent="0.25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">
      <c r="A3" s="91"/>
    </row>
    <row r="4" spans="1:18" ht="20.100000000000001" customHeight="1" thickBot="1" x14ac:dyDescent="0.25">
      <c r="A4" s="5"/>
      <c r="B4" s="7" t="s">
        <v>5</v>
      </c>
      <c r="C4" s="169" t="s">
        <v>0</v>
      </c>
      <c r="D4" s="170"/>
      <c r="E4" s="177" t="s">
        <v>1</v>
      </c>
      <c r="F4" s="178"/>
      <c r="G4" s="175" t="s">
        <v>2</v>
      </c>
      <c r="H4" s="176"/>
      <c r="I4" s="167" t="s">
        <v>25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6"/>
      <c r="R4" s="61"/>
    </row>
    <row r="5" spans="1:18" ht="20.100000000000001" customHeight="1" thickBot="1" x14ac:dyDescent="0.25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61"/>
    </row>
    <row r="6" spans="1:18" ht="20.100000000000001" customHeight="1" x14ac:dyDescent="0.2">
      <c r="A6" s="71" t="s">
        <v>19</v>
      </c>
      <c r="B6" s="69" t="s">
        <v>44</v>
      </c>
      <c r="C6" s="22">
        <v>3250</v>
      </c>
      <c r="D6" s="23"/>
      <c r="E6" s="22">
        <f t="shared" ref="E6:F7" si="0">C6-G6</f>
        <v>2600</v>
      </c>
      <c r="F6" s="23">
        <f t="shared" si="0"/>
        <v>0</v>
      </c>
      <c r="G6" s="24">
        <v>650</v>
      </c>
      <c r="H6" s="25"/>
      <c r="I6" s="26">
        <f>G6/C6</f>
        <v>0.2</v>
      </c>
      <c r="J6" s="27" t="str">
        <f>IFERROR(H6/D6,"")</f>
        <v/>
      </c>
      <c r="K6" s="28"/>
      <c r="L6" s="29"/>
      <c r="M6" s="30"/>
      <c r="N6" s="31"/>
      <c r="O6" s="32"/>
      <c r="P6" s="33"/>
      <c r="Q6" s="67"/>
      <c r="R6" s="65"/>
    </row>
    <row r="7" spans="1:18" ht="20.100000000000001" customHeight="1" x14ac:dyDescent="0.2">
      <c r="A7" s="72" t="s">
        <v>20</v>
      </c>
      <c r="B7" s="129" t="s">
        <v>45</v>
      </c>
      <c r="C7" s="34">
        <v>4875</v>
      </c>
      <c r="D7" s="35"/>
      <c r="E7" s="34">
        <f t="shared" si="0"/>
        <v>4150</v>
      </c>
      <c r="F7" s="35">
        <f t="shared" si="0"/>
        <v>0</v>
      </c>
      <c r="G7" s="36">
        <v>725</v>
      </c>
      <c r="H7" s="37"/>
      <c r="I7" s="38">
        <f t="shared" ref="I7" si="1">G7/C7</f>
        <v>0.14871794871794872</v>
      </c>
      <c r="J7" s="39" t="str">
        <f t="shared" ref="J7:J9" si="2">IFERROR(H7/D7,"")</f>
        <v/>
      </c>
      <c r="K7" s="40"/>
      <c r="L7" s="41"/>
      <c r="M7" s="42"/>
      <c r="N7" s="43"/>
      <c r="O7" s="44"/>
      <c r="P7" s="45"/>
      <c r="Q7" s="60"/>
      <c r="R7" s="65"/>
    </row>
    <row r="8" spans="1:18" ht="20.100000000000001" customHeight="1" x14ac:dyDescent="0.2">
      <c r="A8" s="72" t="s">
        <v>26</v>
      </c>
      <c r="B8" s="70" t="s">
        <v>42</v>
      </c>
      <c r="C8" s="34">
        <v>1600</v>
      </c>
      <c r="D8" s="35"/>
      <c r="E8" s="34">
        <f t="shared" ref="E8:E9" si="3">C8-G8</f>
        <v>1360</v>
      </c>
      <c r="F8" s="35">
        <f t="shared" ref="F8:F9" si="4">D8-H8</f>
        <v>0</v>
      </c>
      <c r="G8" s="36">
        <v>240</v>
      </c>
      <c r="H8" s="37"/>
      <c r="I8" s="38">
        <f t="shared" ref="I8:I9" si="5">G8/C8</f>
        <v>0.15</v>
      </c>
      <c r="J8" s="39" t="str">
        <f t="shared" si="2"/>
        <v/>
      </c>
      <c r="K8" s="40"/>
      <c r="L8" s="41"/>
      <c r="M8" s="42"/>
      <c r="N8" s="43"/>
      <c r="O8" s="44"/>
      <c r="P8" s="45"/>
      <c r="Q8" s="60"/>
      <c r="R8" s="65"/>
    </row>
    <row r="9" spans="1:18" ht="19.5" customHeight="1" x14ac:dyDescent="0.2">
      <c r="A9" s="72" t="s">
        <v>27</v>
      </c>
      <c r="B9" s="70" t="s">
        <v>43</v>
      </c>
      <c r="C9" s="34">
        <v>1625</v>
      </c>
      <c r="D9" s="35"/>
      <c r="E9" s="34">
        <f t="shared" si="3"/>
        <v>1525</v>
      </c>
      <c r="F9" s="35">
        <f t="shared" si="4"/>
        <v>0</v>
      </c>
      <c r="G9" s="36">
        <v>100</v>
      </c>
      <c r="H9" s="37"/>
      <c r="I9" s="38">
        <f t="shared" si="5"/>
        <v>6.1538461538461542E-2</v>
      </c>
      <c r="J9" s="39" t="str">
        <f t="shared" si="2"/>
        <v/>
      </c>
      <c r="K9" s="40"/>
      <c r="L9" s="41"/>
      <c r="M9" s="42"/>
      <c r="N9" s="43"/>
      <c r="O9" s="44"/>
      <c r="P9" s="45"/>
      <c r="Q9" s="60"/>
      <c r="R9" s="65"/>
    </row>
    <row r="10" spans="1:18" ht="19.5" customHeight="1" x14ac:dyDescent="0.2">
      <c r="A10" s="107" t="s">
        <v>49</v>
      </c>
      <c r="B10" s="108" t="s">
        <v>46</v>
      </c>
      <c r="C10" s="111"/>
      <c r="D10" s="112"/>
      <c r="E10" s="111"/>
      <c r="F10" s="112"/>
      <c r="G10" s="109"/>
      <c r="H10" s="110"/>
      <c r="I10" s="113"/>
      <c r="J10" s="110"/>
      <c r="K10" s="114">
        <v>2400</v>
      </c>
      <c r="L10" s="115"/>
      <c r="M10" s="196"/>
      <c r="N10" s="197"/>
      <c r="O10" s="196"/>
      <c r="P10" s="197"/>
      <c r="Q10" s="60"/>
      <c r="R10" s="65"/>
    </row>
    <row r="11" spans="1:18" ht="20.100000000000001" customHeight="1" x14ac:dyDescent="0.2">
      <c r="A11" s="107" t="s">
        <v>10</v>
      </c>
      <c r="B11" s="108" t="s">
        <v>46</v>
      </c>
      <c r="C11" s="111"/>
      <c r="D11" s="112"/>
      <c r="E11" s="111"/>
      <c r="F11" s="112"/>
      <c r="G11" s="109"/>
      <c r="H11" s="110"/>
      <c r="I11" s="113"/>
      <c r="J11" s="110"/>
      <c r="K11" s="109"/>
      <c r="L11" s="110"/>
      <c r="M11" s="109"/>
      <c r="N11" s="110"/>
      <c r="O11" s="114">
        <v>2058</v>
      </c>
      <c r="P11" s="115"/>
      <c r="Q11" s="60"/>
      <c r="R11" s="65"/>
    </row>
    <row r="12" spans="1:18" ht="20.100000000000001" customHeight="1" x14ac:dyDescent="0.2">
      <c r="A12" s="72" t="s">
        <v>11</v>
      </c>
      <c r="B12" s="70" t="s">
        <v>39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0">
        <v>300</v>
      </c>
      <c r="P12" s="51"/>
      <c r="Q12" s="60"/>
      <c r="R12" s="65"/>
    </row>
    <row r="13" spans="1:18" ht="20.100000000000001" customHeight="1" x14ac:dyDescent="0.2">
      <c r="A13" s="72" t="s">
        <v>21</v>
      </c>
      <c r="B13" s="70" t="s">
        <v>40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0">
        <v>255</v>
      </c>
      <c r="P13" s="51"/>
      <c r="Q13" s="60"/>
      <c r="R13" s="65"/>
    </row>
    <row r="14" spans="1:18" ht="20.100000000000001" customHeight="1" x14ac:dyDescent="0.2">
      <c r="A14" s="107" t="s">
        <v>22</v>
      </c>
      <c r="B14" s="70" t="s">
        <v>47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50">
        <v>110</v>
      </c>
      <c r="P14" s="51"/>
      <c r="Q14" s="60"/>
      <c r="R14" s="65"/>
    </row>
    <row r="15" spans="1:18" ht="20.100000000000001" customHeight="1" x14ac:dyDescent="0.2">
      <c r="A15" s="72" t="s">
        <v>23</v>
      </c>
      <c r="B15" s="70" t="s">
        <v>48</v>
      </c>
      <c r="C15" s="49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50">
        <v>450</v>
      </c>
      <c r="P15" s="51"/>
      <c r="Q15" s="60"/>
      <c r="R15" s="65"/>
    </row>
    <row r="16" spans="1:18" ht="20.100000000000001" customHeight="1" x14ac:dyDescent="0.2">
      <c r="A16" s="72" t="s">
        <v>24</v>
      </c>
      <c r="B16" s="118" t="s">
        <v>41</v>
      </c>
      <c r="C16" s="119"/>
      <c r="D16" s="120"/>
      <c r="E16" s="121"/>
      <c r="F16" s="120"/>
      <c r="G16" s="122"/>
      <c r="H16" s="123"/>
      <c r="I16" s="124"/>
      <c r="J16" s="123"/>
      <c r="K16" s="122"/>
      <c r="L16" s="123"/>
      <c r="M16" s="125"/>
      <c r="N16" s="126"/>
      <c r="O16" s="127">
        <v>790</v>
      </c>
      <c r="P16" s="128"/>
      <c r="Q16" s="60"/>
      <c r="R16" s="65"/>
    </row>
    <row r="17" spans="1:21" ht="20.100000000000001" customHeight="1" thickBot="1" x14ac:dyDescent="0.25">
      <c r="A17" s="107" t="s">
        <v>38</v>
      </c>
      <c r="B17" s="82" t="s">
        <v>42</v>
      </c>
      <c r="C17" s="83"/>
      <c r="D17" s="84"/>
      <c r="E17" s="85"/>
      <c r="F17" s="84"/>
      <c r="G17" s="86"/>
      <c r="H17" s="54"/>
      <c r="I17" s="53"/>
      <c r="J17" s="54"/>
      <c r="K17" s="86"/>
      <c r="L17" s="54"/>
      <c r="M17" s="87"/>
      <c r="N17" s="88"/>
      <c r="O17" s="55">
        <v>750</v>
      </c>
      <c r="P17" s="56"/>
      <c r="Q17" s="60"/>
      <c r="R17" s="65"/>
    </row>
    <row r="18" spans="1:21" ht="20.100000000000001" customHeight="1" thickBot="1" x14ac:dyDescent="0.25">
      <c r="A18" s="179" t="s">
        <v>28</v>
      </c>
      <c r="B18" s="180"/>
      <c r="C18" s="73">
        <f t="shared" ref="C18:H18" si="6">SUM(C6:C17)</f>
        <v>11350</v>
      </c>
      <c r="D18" s="74">
        <f t="shared" si="6"/>
        <v>0</v>
      </c>
      <c r="E18" s="73">
        <f t="shared" si="6"/>
        <v>9635</v>
      </c>
      <c r="F18" s="74">
        <f t="shared" si="6"/>
        <v>0</v>
      </c>
      <c r="G18" s="75">
        <f t="shared" si="6"/>
        <v>1715</v>
      </c>
      <c r="H18" s="76">
        <f t="shared" si="6"/>
        <v>0</v>
      </c>
      <c r="I18" s="77"/>
      <c r="J18" s="78"/>
      <c r="K18" s="75">
        <f>SUM(K6:K17)</f>
        <v>2400</v>
      </c>
      <c r="L18" s="76">
        <f>SUM(L6:L17)</f>
        <v>0</v>
      </c>
      <c r="M18" s="116">
        <f>SUM(M6:M17)</f>
        <v>0</v>
      </c>
      <c r="N18" s="79">
        <f>SUM(N6:N17)</f>
        <v>0</v>
      </c>
      <c r="O18" s="80">
        <f>SUM(O11:O17)</f>
        <v>4713</v>
      </c>
      <c r="P18" s="81">
        <f>SUM(P6:P17)</f>
        <v>0</v>
      </c>
      <c r="Q18" s="52"/>
      <c r="R18" s="65"/>
    </row>
    <row r="19" spans="1:21" ht="20.100000000000001" customHeight="1" thickBot="1" x14ac:dyDescent="0.25">
      <c r="A19" s="62"/>
      <c r="B19" s="57"/>
      <c r="C19" s="57"/>
      <c r="D19" s="57"/>
      <c r="E19" s="57"/>
      <c r="F19" s="63"/>
      <c r="G19" s="63"/>
      <c r="H19" s="68"/>
      <c r="I19" s="68"/>
      <c r="J19" s="63"/>
      <c r="K19" s="63"/>
      <c r="L19" s="64"/>
      <c r="M19" s="64"/>
      <c r="N19" s="64"/>
      <c r="O19" s="64"/>
      <c r="P19" s="52"/>
      <c r="Q19" s="65"/>
    </row>
    <row r="20" spans="1:21" ht="20.100000000000001" customHeight="1" thickBot="1" x14ac:dyDescent="0.25">
      <c r="A20" s="102" t="s">
        <v>29</v>
      </c>
      <c r="B20" s="89"/>
      <c r="C20" s="89"/>
      <c r="D20" s="89"/>
      <c r="F20" s="161" t="s">
        <v>12</v>
      </c>
      <c r="G20" s="162"/>
      <c r="H20" s="135" t="s">
        <v>32</v>
      </c>
      <c r="I20" s="136"/>
      <c r="J20" s="137"/>
      <c r="L20" s="101" t="s">
        <v>34</v>
      </c>
      <c r="M20" s="90"/>
      <c r="N20" s="90"/>
      <c r="O20" s="90"/>
      <c r="P20" s="90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25">
      <c r="A21" s="153" t="s">
        <v>28</v>
      </c>
      <c r="B21" s="154"/>
      <c r="C21" s="92" t="s">
        <v>7</v>
      </c>
      <c r="D21" s="93" t="s">
        <v>8</v>
      </c>
      <c r="F21" s="163"/>
      <c r="G21" s="164"/>
      <c r="H21" s="138"/>
      <c r="I21" s="139"/>
      <c r="J21" s="140"/>
      <c r="L21" s="132" t="s">
        <v>36</v>
      </c>
      <c r="M21" s="132"/>
      <c r="N21" s="132"/>
      <c r="O21" s="132"/>
      <c r="P21" s="104">
        <f>IF(R20=TRUE, 1, 0)</f>
        <v>0</v>
      </c>
    </row>
    <row r="22" spans="1:21" ht="18.75" customHeight="1" x14ac:dyDescent="0.2">
      <c r="A22" s="155" t="s">
        <v>31</v>
      </c>
      <c r="B22" s="156"/>
      <c r="C22" s="94">
        <f>G18+K18</f>
        <v>4115</v>
      </c>
      <c r="D22" s="95">
        <f>H18+L18</f>
        <v>0</v>
      </c>
      <c r="F22" s="181" t="s">
        <v>13</v>
      </c>
      <c r="G22" s="182"/>
      <c r="H22" s="144"/>
      <c r="I22" s="145"/>
      <c r="J22" s="146"/>
      <c r="L22" s="133"/>
      <c r="M22" s="133"/>
      <c r="N22" s="133"/>
      <c r="O22" s="133"/>
      <c r="P22" s="10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25">
      <c r="A23" s="157" t="s">
        <v>30</v>
      </c>
      <c r="B23" s="158"/>
      <c r="C23" s="98">
        <f>M18+O18</f>
        <v>4713</v>
      </c>
      <c r="D23" s="99">
        <f>N18+P18</f>
        <v>0</v>
      </c>
      <c r="F23" s="183" t="s">
        <v>14</v>
      </c>
      <c r="G23" s="184"/>
      <c r="H23" s="147"/>
      <c r="I23" s="148"/>
      <c r="J23" s="149"/>
      <c r="L23" s="134" t="s">
        <v>35</v>
      </c>
      <c r="M23" s="134"/>
      <c r="N23" s="134"/>
      <c r="O23" s="134"/>
      <c r="P23" s="105" t="str">
        <f>IF(H25="","",IF(R22=TRUE, 1, 0))</f>
        <v/>
      </c>
    </row>
    <row r="24" spans="1:21" ht="18.75" customHeight="1" thickBot="1" x14ac:dyDescent="0.3">
      <c r="A24" s="159" t="s">
        <v>18</v>
      </c>
      <c r="B24" s="160"/>
      <c r="C24" s="96">
        <f>C22-C23</f>
        <v>-598</v>
      </c>
      <c r="D24" s="97">
        <f>D22-D23</f>
        <v>0</v>
      </c>
      <c r="F24" s="165" t="s">
        <v>15</v>
      </c>
      <c r="G24" s="166"/>
      <c r="H24" s="150"/>
      <c r="I24" s="151"/>
      <c r="J24" s="152"/>
      <c r="L24" s="133"/>
      <c r="M24" s="133"/>
      <c r="N24" s="133"/>
      <c r="O24" s="133"/>
      <c r="P24" s="106"/>
      <c r="R24" s="1" t="b">
        <f>AND(H25&gt;=-0.02, H25&lt;=0.02)</f>
        <v>0</v>
      </c>
    </row>
    <row r="25" spans="1:21" ht="16.5" customHeight="1" thickBot="1" x14ac:dyDescent="0.25">
      <c r="F25" s="194" t="s">
        <v>16</v>
      </c>
      <c r="G25" s="195"/>
      <c r="H25" s="141" t="str">
        <f>IFERROR(AVERAGE(H22:J24),"")</f>
        <v/>
      </c>
      <c r="I25" s="142"/>
      <c r="J25" s="143"/>
      <c r="L25" s="130"/>
      <c r="M25" s="130"/>
      <c r="N25" s="130"/>
      <c r="O25" s="130"/>
      <c r="P25" s="100"/>
    </row>
    <row r="26" spans="1:21" ht="13.7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130"/>
      <c r="M26" s="130"/>
      <c r="N26" s="130"/>
      <c r="O26" s="130"/>
      <c r="P26" s="103"/>
    </row>
    <row r="27" spans="1:21" ht="124.15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117"/>
      <c r="M27" s="117"/>
      <c r="N27" s="117"/>
      <c r="O27" s="117"/>
      <c r="P27" s="103"/>
    </row>
    <row r="28" spans="1:21" ht="13.7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8"/>
      <c r="M28" s="58"/>
      <c r="N28" s="59"/>
      <c r="O28" s="59"/>
      <c r="P28" s="6"/>
      <c r="Q28" s="6"/>
    </row>
    <row r="29" spans="1:21" ht="13.5" customHeight="1" thickBot="1" x14ac:dyDescent="0.25">
      <c r="A29" s="3" t="s">
        <v>17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7"/>
      <c r="Q30" s="66"/>
    </row>
    <row r="31" spans="1:21" ht="20.100000000000001" customHeight="1" x14ac:dyDescent="0.2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90"/>
      <c r="Q31" s="66"/>
    </row>
    <row r="32" spans="1:21" ht="20.100000000000001" customHeight="1" thickBot="1" x14ac:dyDescent="0.25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</row>
    <row r="33" spans="1:15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5" ht="24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27">
    <mergeCell ref="A18:B18"/>
    <mergeCell ref="F22:G22"/>
    <mergeCell ref="F23:G23"/>
    <mergeCell ref="A30:P32"/>
    <mergeCell ref="F25:G25"/>
    <mergeCell ref="C4:D4"/>
    <mergeCell ref="O4:P4"/>
    <mergeCell ref="K4:L4"/>
    <mergeCell ref="G4:H4"/>
    <mergeCell ref="E4:F4"/>
    <mergeCell ref="M4:N4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I4:J4"/>
  </mergeCells>
  <phoneticPr fontId="17" type="noConversion"/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">
    <cfRule type="iconSet" priority="16">
      <iconSet iconSet="3Symbols2">
        <cfvo type="percent" val="0"/>
        <cfvo type="formula" val="2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2022-10-24T17:15:42Z</cp:lastPrinted>
  <dcterms:created xsi:type="dcterms:W3CDTF">2015-11-16T19:09:52Z</dcterms:created>
  <dcterms:modified xsi:type="dcterms:W3CDTF">2022-10-24T17:53:21Z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