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Walgreens- Sarasota\"/>
    </mc:Choice>
  </mc:AlternateContent>
  <xr:revisionPtr revIDLastSave="0" documentId="13_ncr:1_{079662E3-F75E-413A-B34E-994EEEEA78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H16" i="1"/>
  <c r="O9" i="1"/>
  <c r="E6" i="1"/>
  <c r="F6" i="1"/>
  <c r="I6" i="1"/>
  <c r="P9" i="1" l="1"/>
  <c r="N9" i="1"/>
  <c r="M9" i="1"/>
  <c r="L9" i="1"/>
  <c r="K9" i="1"/>
  <c r="H9" i="1"/>
  <c r="G9" i="1"/>
  <c r="D9" i="1"/>
  <c r="C9" i="1"/>
  <c r="D13" i="1" l="1"/>
  <c r="T22" i="1"/>
  <c r="R24" i="1"/>
  <c r="D14" i="1" l="1"/>
  <c r="C14" i="1"/>
  <c r="C13" i="1"/>
  <c r="C15" i="1" l="1"/>
  <c r="T20" i="1" s="1"/>
  <c r="D15" i="1"/>
  <c r="U22" i="1" s="1"/>
  <c r="R22" i="1" s="1"/>
  <c r="P14" i="1" s="1"/>
  <c r="U20" i="1" l="1"/>
  <c r="R20" i="1" s="1"/>
  <c r="P12" i="1" s="1"/>
  <c r="E9" i="1" l="1"/>
  <c r="F9" i="1"/>
</calcChain>
</file>

<file path=xl/sharedStrings.xml><?xml version="1.0" encoding="utf-8"?>
<sst xmlns="http://schemas.openxmlformats.org/spreadsheetml/2006/main" count="49" uniqueCount="34">
  <si>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</si>
  <si>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</si>
  <si>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</si>
  <si>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</si>
  <si>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</si>
  <si>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</si>
  <si>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</si>
  <si>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</si>
  <si>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</si>
  <si>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</si>
  <si>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</si>
  <si>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</si>
  <si>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</si>
  <si>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</si>
  <si>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</si>
  <si>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</si>
  <si>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</si>
  <si>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EF-4</t>
  </si>
  <si>
    <t>EF-5</t>
  </si>
  <si>
    <t>OA %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</si>
  <si>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</si>
  <si>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</si>
  <si>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</si>
  <si>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</si>
  <si>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</si>
  <si>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</si>
  <si>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</si>
  <si>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</si>
  <si>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</si>
  <si>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ACTUAL NET AIRFLOW COINCIDES WITH DESIGN:</t>
  </si>
  <si>
    <t>GENERAL EXH.</t>
  </si>
  <si>
    <t>LIQUOR STORE</t>
  </si>
  <si>
    <t>EMPLOYEE BREAK RM</t>
  </si>
  <si>
    <t>LIQUORE STOCK 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</si>
</sst>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8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1" fillId="0" borderId="3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/>
    <xf numFmtId="0" fontId="9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6" fillId="0" borderId="2" xfId="0" applyFont="1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right" vertical="center"/>
    </xf>
    <xf numFmtId="0" fontId="14" fillId="3" borderId="45" xfId="0" applyFont="1" applyFill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46" xfId="0" applyFont="1" applyBorder="1" applyAlignment="1">
      <alignment horizontal="left" vertical="center"/>
    </xf>
    <xf numFmtId="0" fontId="7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1" fillId="4" borderId="12" xfId="0" applyNumberFormat="1" applyFont="1" applyFill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/>
    </xf>
    <xf numFmtId="165" fontId="11" fillId="4" borderId="10" xfId="0" applyNumberFormat="1" applyFont="1" applyFill="1" applyBorder="1" applyAlignment="1">
      <alignment horizontal="center" vertical="center"/>
    </xf>
    <xf numFmtId="165" fontId="13" fillId="0" borderId="16" xfId="0" quotePrefix="1" applyNumberFormat="1" applyFont="1" applyBorder="1" applyAlignment="1">
      <alignment horizontal="center" vertical="center"/>
    </xf>
    <xf numFmtId="165" fontId="13" fillId="0" borderId="15" xfId="0" quotePrefix="1" applyNumberFormat="1" applyFont="1" applyBorder="1" applyAlignment="1">
      <alignment horizontal="center" vertical="center"/>
    </xf>
    <xf numFmtId="165" fontId="13" fillId="0" borderId="14" xfId="0" quotePrefix="1" applyNumberFormat="1" applyFont="1" applyBorder="1" applyAlignment="1">
      <alignment horizontal="center" vertical="center"/>
    </xf>
    <xf numFmtId="165" fontId="13" fillId="0" borderId="9" xfId="0" quotePrefix="1" applyNumberFormat="1" applyFont="1" applyBorder="1" applyAlignment="1">
      <alignment horizontal="center" vertical="center"/>
    </xf>
    <xf numFmtId="165" fontId="13" fillId="0" borderId="8" xfId="0" quotePrefix="1" applyNumberFormat="1" applyFont="1" applyBorder="1" applyAlignment="1">
      <alignment horizontal="center" vertical="center"/>
    </xf>
    <xf numFmtId="165" fontId="13" fillId="0" borderId="13" xfId="0" quotePrefix="1" applyNumberFormat="1" applyFont="1" applyBorder="1" applyAlignment="1">
      <alignment horizontal="center" vertical="center"/>
    </xf>
    <xf numFmtId="165" fontId="13" fillId="0" borderId="35" xfId="0" applyNumberFormat="1" applyFont="1" applyBorder="1" applyAlignment="1">
      <alignment horizontal="center" vertical="center"/>
    </xf>
    <xf numFmtId="165" fontId="13" fillId="0" borderId="36" xfId="0" applyNumberFormat="1" applyFont="1" applyBorder="1" applyAlignment="1">
      <alignment horizontal="center" vertical="center"/>
    </xf>
    <xf numFmtId="165" fontId="13" fillId="0" borderId="3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48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345644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  <xdr:twoCellAnchor editAs="oneCell">
    <xdr:from>
      <xdr:col>0</xdr:col>
      <xdr:colOff>419099</xdr:colOff>
      <xdr:row>17</xdr:row>
      <xdr:rowOff>276225</xdr:rowOff>
    </xdr:from>
    <xdr:to>
      <xdr:col>9</xdr:col>
      <xdr:colOff>415921</xdr:colOff>
      <xdr:row>22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CBAD8-B80D-2F02-F105-181CE9525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9" y="7010400"/>
          <a:ext cx="6667497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4"/>
  <sheetViews>
    <sheetView showGridLines="0" tabSelected="1" view="pageBreakPreview" zoomScale="80" zoomScaleNormal="55" zoomScaleSheetLayoutView="80" workbookViewId="0">
      <selection activeCell="K18" sqref="K18"/>
    </sheetView>
  </sheetViews>
  <sheetFormatPr defaultColWidth="9.109375" defaultRowHeight="13.2" x14ac:dyDescent="0.25"/>
  <cols>
    <col min="1" max="1" width="10.5546875" style="1" customWidth="1"/>
    <col min="2" max="2" width="20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3320312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81.599999999999994" customHeight="1" x14ac:dyDescent="0.25"/>
    <row r="2" spans="1:18" ht="21.75" customHeight="1" x14ac:dyDescent="0.3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8" ht="9.75" customHeight="1" thickBot="1" x14ac:dyDescent="0.35">
      <c r="A3" s="70"/>
    </row>
    <row r="4" spans="1:18" ht="20.100000000000001" customHeight="1" thickBot="1" x14ac:dyDescent="0.3">
      <c r="A4" s="5"/>
      <c r="B4" s="7" t="s">
        <v>5</v>
      </c>
      <c r="C4" s="127" t="s">
        <v>0</v>
      </c>
      <c r="D4" s="128"/>
      <c r="E4" s="135" t="s">
        <v>1</v>
      </c>
      <c r="F4" s="136"/>
      <c r="G4" s="133" t="s">
        <v>2</v>
      </c>
      <c r="H4" s="134"/>
      <c r="I4" s="125" t="s">
        <v>19</v>
      </c>
      <c r="J4" s="126"/>
      <c r="K4" s="131" t="s">
        <v>3</v>
      </c>
      <c r="L4" s="132"/>
      <c r="M4" s="129" t="s">
        <v>4</v>
      </c>
      <c r="N4" s="130"/>
      <c r="O4" s="129" t="s">
        <v>30</v>
      </c>
      <c r="P4" s="130"/>
      <c r="Q4" s="6"/>
      <c r="R4" s="49"/>
    </row>
    <row r="5" spans="1:18" ht="20.100000000000001" customHeight="1" thickBot="1" x14ac:dyDescent="0.3">
      <c r="A5" s="8" t="s">
        <v>6</v>
      </c>
      <c r="B5" s="21" t="s">
        <v>9</v>
      </c>
      <c r="C5" s="9" t="s">
        <v>7</v>
      </c>
      <c r="D5" s="10" t="s">
        <v>8</v>
      </c>
      <c r="E5" s="11" t="s">
        <v>7</v>
      </c>
      <c r="F5" s="12" t="s">
        <v>8</v>
      </c>
      <c r="G5" s="13" t="s">
        <v>7</v>
      </c>
      <c r="H5" s="14" t="s">
        <v>8</v>
      </c>
      <c r="I5" s="15" t="s">
        <v>7</v>
      </c>
      <c r="J5" s="16" t="s">
        <v>8</v>
      </c>
      <c r="K5" s="17" t="s">
        <v>7</v>
      </c>
      <c r="L5" s="18" t="s">
        <v>8</v>
      </c>
      <c r="M5" s="19" t="s">
        <v>7</v>
      </c>
      <c r="N5" s="20" t="s">
        <v>8</v>
      </c>
      <c r="O5" s="19" t="s">
        <v>7</v>
      </c>
      <c r="P5" s="20" t="s">
        <v>8</v>
      </c>
      <c r="Q5" s="6"/>
      <c r="R5" s="49"/>
    </row>
    <row r="6" spans="1:18" ht="20.100000000000001" customHeight="1" x14ac:dyDescent="0.25">
      <c r="A6" s="58" t="s">
        <v>20</v>
      </c>
      <c r="B6" s="57" t="s">
        <v>31</v>
      </c>
      <c r="C6" s="28">
        <v>1750</v>
      </c>
      <c r="D6" s="29">
        <v>1717</v>
      </c>
      <c r="E6" s="28">
        <f>C6-G6</f>
        <v>1128</v>
      </c>
      <c r="F6" s="29">
        <f>D6-H6</f>
        <v>1036</v>
      </c>
      <c r="G6" s="30">
        <v>622</v>
      </c>
      <c r="H6" s="31">
        <v>681</v>
      </c>
      <c r="I6" s="32">
        <f>G6/C6</f>
        <v>0.35542857142857143</v>
      </c>
      <c r="J6" s="33">
        <f>IFERROR(H6/D6,"")</f>
        <v>0.39662201514269074</v>
      </c>
      <c r="K6" s="22"/>
      <c r="L6" s="23"/>
      <c r="M6" s="24"/>
      <c r="N6" s="25"/>
      <c r="O6" s="26"/>
      <c r="P6" s="27"/>
      <c r="Q6" s="55"/>
      <c r="R6" s="53"/>
    </row>
    <row r="7" spans="1:18" ht="20.100000000000001" customHeight="1" x14ac:dyDescent="0.25">
      <c r="A7" s="86" t="s">
        <v>17</v>
      </c>
      <c r="B7" s="57" t="s">
        <v>32</v>
      </c>
      <c r="C7" s="38"/>
      <c r="D7" s="39"/>
      <c r="E7" s="38"/>
      <c r="F7" s="39"/>
      <c r="G7" s="34"/>
      <c r="H7" s="35"/>
      <c r="I7" s="40"/>
      <c r="J7" s="35"/>
      <c r="K7" s="34"/>
      <c r="L7" s="35"/>
      <c r="M7" s="36"/>
      <c r="N7" s="37"/>
      <c r="O7" s="42">
        <v>150</v>
      </c>
      <c r="P7" s="43">
        <v>143</v>
      </c>
      <c r="Q7" s="48"/>
      <c r="R7" s="53"/>
    </row>
    <row r="8" spans="1:18" ht="20.100000000000001" customHeight="1" thickBot="1" x14ac:dyDescent="0.3">
      <c r="A8" s="58" t="s">
        <v>18</v>
      </c>
      <c r="B8" s="57" t="s">
        <v>33</v>
      </c>
      <c r="C8" s="41"/>
      <c r="D8" s="39"/>
      <c r="E8" s="38"/>
      <c r="F8" s="39"/>
      <c r="G8" s="34"/>
      <c r="H8" s="35"/>
      <c r="I8" s="40"/>
      <c r="J8" s="35"/>
      <c r="K8" s="34"/>
      <c r="L8" s="35"/>
      <c r="M8" s="36"/>
      <c r="N8" s="37"/>
      <c r="O8" s="42">
        <v>450</v>
      </c>
      <c r="P8" s="43">
        <v>423</v>
      </c>
      <c r="Q8" s="48"/>
      <c r="R8" s="53"/>
    </row>
    <row r="9" spans="1:18" ht="19.5" customHeight="1" thickBot="1" x14ac:dyDescent="0.3">
      <c r="A9" s="137" t="s">
        <v>21</v>
      </c>
      <c r="B9" s="138"/>
      <c r="C9" s="59">
        <f t="shared" ref="C9:H9" si="0">SUM(C6:C8)</f>
        <v>1750</v>
      </c>
      <c r="D9" s="60">
        <f t="shared" si="0"/>
        <v>1717</v>
      </c>
      <c r="E9" s="59">
        <f t="shared" si="0"/>
        <v>1128</v>
      </c>
      <c r="F9" s="60">
        <f t="shared" si="0"/>
        <v>1036</v>
      </c>
      <c r="G9" s="61">
        <f t="shared" si="0"/>
        <v>622</v>
      </c>
      <c r="H9" s="62">
        <f t="shared" si="0"/>
        <v>681</v>
      </c>
      <c r="I9" s="63"/>
      <c r="J9" s="64"/>
      <c r="K9" s="61">
        <f>SUM(K6:K8)</f>
        <v>0</v>
      </c>
      <c r="L9" s="62">
        <f>SUM(L6:L8)</f>
        <v>0</v>
      </c>
      <c r="M9" s="87">
        <f>SUM(M6:M8)</f>
        <v>0</v>
      </c>
      <c r="N9" s="65">
        <f>SUM(N6:N8)</f>
        <v>0</v>
      </c>
      <c r="O9" s="66">
        <f>SUM(O7:O8)</f>
        <v>600</v>
      </c>
      <c r="P9" s="67">
        <f>SUM(P6:P8)</f>
        <v>566</v>
      </c>
      <c r="Q9" s="48"/>
      <c r="R9" s="53"/>
    </row>
    <row r="10" spans="1:18" ht="19.5" customHeight="1" thickBot="1" x14ac:dyDescent="0.3">
      <c r="A10" s="50"/>
      <c r="B10" s="45"/>
      <c r="C10" s="45"/>
      <c r="D10" s="45"/>
      <c r="E10" s="45"/>
      <c r="F10" s="51"/>
      <c r="G10" s="51"/>
      <c r="H10" s="56"/>
      <c r="I10" s="56"/>
      <c r="J10" s="51"/>
      <c r="K10" s="51"/>
      <c r="L10" s="52"/>
      <c r="M10" s="52"/>
      <c r="N10" s="52"/>
      <c r="O10" s="52"/>
      <c r="P10" s="44"/>
      <c r="Q10" s="48"/>
      <c r="R10" s="53"/>
    </row>
    <row r="11" spans="1:18" ht="20.100000000000001" customHeight="1" thickBot="1" x14ac:dyDescent="0.3">
      <c r="A11" s="81" t="s">
        <v>22</v>
      </c>
      <c r="B11" s="68"/>
      <c r="C11" s="68"/>
      <c r="D11" s="68"/>
      <c r="F11" s="119" t="s">
        <v>10</v>
      </c>
      <c r="G11" s="120"/>
      <c r="H11" s="93" t="s">
        <v>25</v>
      </c>
      <c r="I11" s="94"/>
      <c r="J11" s="95"/>
      <c r="L11" s="80" t="s">
        <v>27</v>
      </c>
      <c r="M11" s="69"/>
      <c r="N11" s="69"/>
      <c r="O11" s="69"/>
      <c r="P11" s="69"/>
      <c r="Q11" s="48"/>
      <c r="R11" s="53"/>
    </row>
    <row r="12" spans="1:18" ht="20.100000000000001" customHeight="1" thickBot="1" x14ac:dyDescent="0.3">
      <c r="A12" s="111" t="s">
        <v>21</v>
      </c>
      <c r="B12" s="112"/>
      <c r="C12" s="71" t="s">
        <v>7</v>
      </c>
      <c r="D12" s="72" t="s">
        <v>8</v>
      </c>
      <c r="F12" s="121"/>
      <c r="G12" s="122"/>
      <c r="H12" s="96"/>
      <c r="I12" s="97"/>
      <c r="J12" s="98"/>
      <c r="L12" s="90" t="s">
        <v>29</v>
      </c>
      <c r="M12" s="90"/>
      <c r="N12" s="90"/>
      <c r="O12" s="90"/>
      <c r="P12" s="83">
        <f>IF(R20=TRUE, 1, 0)</f>
        <v>1</v>
      </c>
      <c r="Q12" s="48"/>
      <c r="R12" s="53"/>
    </row>
    <row r="13" spans="1:18" ht="20.100000000000001" customHeight="1" x14ac:dyDescent="0.25">
      <c r="A13" s="113" t="s">
        <v>24</v>
      </c>
      <c r="B13" s="114"/>
      <c r="C13" s="73">
        <f>G9+K9</f>
        <v>622</v>
      </c>
      <c r="D13" s="74">
        <f>H9+L9</f>
        <v>681</v>
      </c>
      <c r="F13" s="139" t="s">
        <v>11</v>
      </c>
      <c r="G13" s="140"/>
      <c r="H13" s="102">
        <v>1.2999999999999999E-2</v>
      </c>
      <c r="I13" s="103"/>
      <c r="J13" s="104"/>
      <c r="L13" s="91"/>
      <c r="M13" s="91"/>
      <c r="N13" s="91"/>
      <c r="O13" s="91"/>
      <c r="P13" s="85"/>
      <c r="Q13" s="48"/>
      <c r="R13" s="53"/>
    </row>
    <row r="14" spans="1:18" ht="20.100000000000001" customHeight="1" thickBot="1" x14ac:dyDescent="0.3">
      <c r="A14" s="115" t="s">
        <v>23</v>
      </c>
      <c r="B14" s="116"/>
      <c r="C14" s="77">
        <f>M9+O9</f>
        <v>600</v>
      </c>
      <c r="D14" s="78">
        <f>N9+P9</f>
        <v>566</v>
      </c>
      <c r="F14" s="141" t="s">
        <v>12</v>
      </c>
      <c r="G14" s="142"/>
      <c r="H14" s="105"/>
      <c r="I14" s="106"/>
      <c r="J14" s="107"/>
      <c r="L14" s="92" t="s">
        <v>28</v>
      </c>
      <c r="M14" s="92"/>
      <c r="N14" s="92"/>
      <c r="O14" s="92"/>
      <c r="P14" s="84">
        <f>IF(H16="","",IF(R22=TRUE, 1, 0))</f>
        <v>1</v>
      </c>
      <c r="Q14" s="48"/>
      <c r="R14" s="53"/>
    </row>
    <row r="15" spans="1:18" ht="20.100000000000001" customHeight="1" thickBot="1" x14ac:dyDescent="0.35">
      <c r="A15" s="117" t="s">
        <v>16</v>
      </c>
      <c r="B15" s="118"/>
      <c r="C15" s="75">
        <f>C13-C14</f>
        <v>22</v>
      </c>
      <c r="D15" s="76">
        <f>D13-D14</f>
        <v>115</v>
      </c>
      <c r="F15" s="123" t="s">
        <v>13</v>
      </c>
      <c r="G15" s="124"/>
      <c r="H15" s="108"/>
      <c r="I15" s="109"/>
      <c r="J15" s="110"/>
      <c r="L15" s="91"/>
      <c r="M15" s="91"/>
      <c r="N15" s="91"/>
      <c r="O15" s="91"/>
      <c r="P15" s="85"/>
      <c r="Q15" s="48"/>
      <c r="R15" s="53"/>
    </row>
    <row r="16" spans="1:18" ht="20.100000000000001" customHeight="1" thickBot="1" x14ac:dyDescent="0.3">
      <c r="F16" s="152" t="s">
        <v>14</v>
      </c>
      <c r="G16" s="153"/>
      <c r="H16" s="99">
        <f>IFERROR(AVERAGE(H13:J15),"")</f>
        <v>1.2999999999999999E-2</v>
      </c>
      <c r="I16" s="100"/>
      <c r="J16" s="101"/>
      <c r="L16" s="154"/>
      <c r="M16" s="154"/>
      <c r="N16" s="154"/>
      <c r="O16" s="154"/>
      <c r="P16" s="79"/>
      <c r="Q16" s="48"/>
      <c r="R16" s="53"/>
    </row>
    <row r="17" spans="1:21" ht="20.100000000000001" customHeight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154"/>
      <c r="M17" s="154"/>
      <c r="N17" s="154"/>
      <c r="O17" s="154"/>
      <c r="P17" s="82"/>
      <c r="Q17" s="48"/>
      <c r="R17" s="53"/>
    </row>
    <row r="18" spans="1:21" ht="20.100000000000001" customHeight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88"/>
      <c r="M18" s="88"/>
      <c r="N18" s="88"/>
      <c r="O18" s="88"/>
      <c r="P18" s="82"/>
      <c r="Q18" s="44"/>
      <c r="R18" s="53"/>
    </row>
    <row r="19" spans="1:21" ht="20.100000000000001" customHeight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6"/>
      <c r="M19" s="46"/>
      <c r="N19" s="47"/>
      <c r="O19" s="47"/>
      <c r="P19" s="6"/>
      <c r="Q19" s="53"/>
    </row>
    <row r="20" spans="1:21" ht="20.100000000000001" customHeight="1" thickBot="1" x14ac:dyDescent="0.3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  <c r="R20" s="1" t="b">
        <f>T20=U20</f>
        <v>1</v>
      </c>
      <c r="T20" s="1" t="b">
        <f>C15&lt;0</f>
        <v>0</v>
      </c>
      <c r="U20" s="1" t="b">
        <f>D15&lt;0</f>
        <v>0</v>
      </c>
    </row>
    <row r="21" spans="1:21" ht="18.75" customHeight="1" x14ac:dyDescent="0.25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5"/>
    </row>
    <row r="22" spans="1:21" ht="18.75" customHeight="1" x14ac:dyDescent="0.25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8"/>
      <c r="R22" s="1" t="b">
        <f>T22=U22</f>
        <v>1</v>
      </c>
      <c r="T22" s="1" t="b">
        <f>H16&lt;0</f>
        <v>0</v>
      </c>
      <c r="U22" s="1" t="b">
        <f>D15&lt;0</f>
        <v>0</v>
      </c>
    </row>
    <row r="23" spans="1:21" ht="18.75" customHeight="1" thickBot="1" x14ac:dyDescent="0.3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1"/>
    </row>
    <row r="24" spans="1:21" ht="18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R24" s="1" t="b">
        <f>AND(H16&gt;=-0.02, H16&lt;=0.02)</f>
        <v>1</v>
      </c>
    </row>
    <row r="25" spans="1:21" ht="16.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21" ht="13.6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21" ht="124.2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1" ht="13.6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Q28" s="6"/>
    </row>
    <row r="29" spans="1:21" ht="13.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54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Q31" s="54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24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3.2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L565" s="2"/>
      <c r="M565" s="2"/>
      <c r="N565" s="2"/>
      <c r="O565" s="2"/>
    </row>
    <row r="566" spans="1:15" x14ac:dyDescent="0.25">
      <c r="L566" s="2"/>
      <c r="M566" s="2"/>
      <c r="N566" s="2"/>
      <c r="O566" s="2"/>
    </row>
    <row r="567" spans="1:15" x14ac:dyDescent="0.25">
      <c r="L567" s="2"/>
      <c r="M567" s="2"/>
      <c r="N567" s="2"/>
      <c r="O567" s="2"/>
    </row>
    <row r="568" spans="1:15" x14ac:dyDescent="0.25">
      <c r="L568" s="2"/>
      <c r="M568" s="2"/>
      <c r="N568" s="2"/>
      <c r="O568" s="2"/>
    </row>
    <row r="569" spans="1:15" x14ac:dyDescent="0.25"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</sheetData>
  <mergeCells count="27">
    <mergeCell ref="A9:B9"/>
    <mergeCell ref="F13:G13"/>
    <mergeCell ref="F14:G14"/>
    <mergeCell ref="A21:P23"/>
    <mergeCell ref="F16:G16"/>
    <mergeCell ref="L16:O17"/>
    <mergeCell ref="O4:P4"/>
    <mergeCell ref="K4:L4"/>
    <mergeCell ref="G4:H4"/>
    <mergeCell ref="E4:F4"/>
    <mergeCell ref="M4:N4"/>
    <mergeCell ref="A2:P2"/>
    <mergeCell ref="L12:O13"/>
    <mergeCell ref="L14:O15"/>
    <mergeCell ref="H11:J12"/>
    <mergeCell ref="H16:J16"/>
    <mergeCell ref="H13:J13"/>
    <mergeCell ref="H14:J14"/>
    <mergeCell ref="H15:J15"/>
    <mergeCell ref="A12:B12"/>
    <mergeCell ref="A13:B13"/>
    <mergeCell ref="A14:B14"/>
    <mergeCell ref="A15:B15"/>
    <mergeCell ref="F11:G12"/>
    <mergeCell ref="F15:G15"/>
    <mergeCell ref="I4:J4"/>
    <mergeCell ref="C4:D4"/>
  </mergeCells>
  <phoneticPr fontId="17" type="noConversion"/>
  <conditionalFormatting sqref="R20:R24">
    <cfRule type="expression" priority="6">
      <formula>TRUE</formula>
    </cfRule>
  </conditionalFormatting>
  <conditionalFormatting sqref="P11">
    <cfRule type="expression" priority="11">
      <formula>$R$20:$R$24=TRUE</formula>
    </cfRule>
  </conditionalFormatting>
  <conditionalFormatting sqref="P12 P14">
    <cfRule type="iconSet" priority="16">
      <iconSet iconSet="3Symbols2">
        <cfvo type="percent" val="0"/>
        <cfvo type="formula" val="2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7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2022-10-24T17:15:42Z</cp:lastPrinted>
  <dcterms:created xsi:type="dcterms:W3CDTF">2015-11-16T19:09:52Z</dcterms:created>
  <dcterms:modified xsi:type="dcterms:W3CDTF">2023-02-23T18:08:43Z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