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ler Youells\Desktop\Balance Schedules\"/>
    </mc:Choice>
  </mc:AlternateContent>
  <xr:revisionPtr revIDLastSave="0" documentId="13_ncr:1_{A5EFF60B-992B-41D8-BF85-2B5310401E8C}" xr6:coauthVersionLast="47" xr6:coauthVersionMax="47" xr10:uidLastSave="{00000000-0000-0000-0000-000000000000}"/>
  <bookViews>
    <workbookView xWindow="20" yWindow="720" windowWidth="19180" windowHeight="1008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P34" i="1" l="1"/>
  <c r="P35" i="1"/>
  <c r="P36" i="1"/>
  <c r="P37" i="1"/>
  <c r="P38" i="1"/>
  <c r="P39" i="1"/>
  <c r="P13" i="1" l="1"/>
  <c r="O13" i="1"/>
  <c r="N13" i="1"/>
  <c r="M13" i="1"/>
  <c r="L13" i="1"/>
  <c r="D17" i="1" s="1"/>
  <c r="K13" i="1"/>
  <c r="C17" i="1" s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<sst xmlns="http://schemas.openxmlformats.org/spreadsheetml/2006/main" count="77" uniqueCount="53">
  <si>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</si>
  <si>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</si>
  <si>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</si>
  <si>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</si>
  <si>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</si>
  <si>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</si>
  <si>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</si>
  <si>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</si>
  <si>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</si>
  <si>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</si>
  <si>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</si>
  <si>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</si>
  <si>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</si>
  <si>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</si>
  <si>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</si>
  <si>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</si>
  <si>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</si>
  <si>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</si>
  <si>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</si>
  <si>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</si>
  <si>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</si>
  <si>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</si>
  <si>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</si>
  <si>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</si>
  <si>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</si>
  <si>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</si>
  <si>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</si>
  <si>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</si>
  <si>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</si>
  <si>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</si>
  <si>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</si>
  <si>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</si>
  <si>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</si>
  <si>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</si>
  <si>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</si>
  <si>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</si>
  <si>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</si>
  <si>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</si>
  <si>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AHU-1</t>
  </si>
  <si>
    <t>AHU-2</t>
  </si>
  <si>
    <t>AHU-3</t>
  </si>
  <si>
    <t>AHU-4</t>
  </si>
  <si>
    <t>AHU-5</t>
  </si>
  <si>
    <t>ERV-1</t>
  </si>
  <si>
    <t>ERV MAKE-UP</t>
  </si>
  <si>
    <t>ERV EXHAUST</t>
  </si>
  <si>
    <t>[1] Building pressure is due to Highrise/neighboring tenant (laundromat) having negative pressure</t>
  </si>
  <si>
    <t>DENTAL</t>
  </si>
  <si>
    <t>SURGERY</t>
  </si>
  <si>
    <t>IT CLOSET</t>
  </si>
  <si>
    <t>WAITING</t>
  </si>
  <si>
    <t>BOH</t>
  </si>
  <si>
    <t>EXAM 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</si>
</sst>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64" fontId="2" fillId="0" borderId="69" xfId="0" applyNumberFormat="1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12" zoomScale="80" zoomScaleNormal="55" zoomScaleSheetLayoutView="80" workbookViewId="0">
      <selection activeCell="H8" sqref="H8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88" t="s">
        <v>32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</row>
    <row r="3" spans="1:21" ht="9.75" customHeight="1" thickBot="1" x14ac:dyDescent="0.45">
      <c r="A3" s="95"/>
    </row>
    <row r="4" spans="1:21" ht="20.149999999999999" customHeight="1" thickBot="1" x14ac:dyDescent="0.3">
      <c r="A4" s="6"/>
      <c r="B4" s="8" t="s">
        <v>5</v>
      </c>
      <c r="C4" s="161" t="s">
        <v>0</v>
      </c>
      <c r="D4" s="162"/>
      <c r="E4" s="136" t="s">
        <v>1</v>
      </c>
      <c r="F4" s="135"/>
      <c r="G4" s="167" t="s">
        <v>2</v>
      </c>
      <c r="H4" s="168"/>
      <c r="I4" s="159" t="s">
        <v>26</v>
      </c>
      <c r="J4" s="160"/>
      <c r="K4" s="165" t="s">
        <v>44</v>
      </c>
      <c r="L4" s="166"/>
      <c r="M4" s="163" t="s">
        <v>45</v>
      </c>
      <c r="N4" s="164"/>
      <c r="O4" s="163" t="s">
        <v>37</v>
      </c>
      <c r="P4" s="164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thickBot="1" x14ac:dyDescent="0.3">
      <c r="A6" s="74" t="s">
        <v>38</v>
      </c>
      <c r="B6" s="72" t="s">
        <v>50</v>
      </c>
      <c r="C6" s="23">
        <v>1130</v>
      </c>
      <c r="D6" s="24">
        <v>1109</v>
      </c>
      <c r="E6" s="23">
        <f t="shared" ref="E6:F7" si="0">C6-G6</f>
        <v>910</v>
      </c>
      <c r="F6" s="24">
        <f t="shared" si="0"/>
        <v>883</v>
      </c>
      <c r="G6" s="25">
        <v>220</v>
      </c>
      <c r="H6" s="26">
        <v>226</v>
      </c>
      <c r="I6" s="27">
        <f>G6/C6</f>
        <v>0.19469026548672566</v>
      </c>
      <c r="J6" s="28">
        <f>H6/D6</f>
        <v>0.20378719567177639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thickBot="1" x14ac:dyDescent="0.3">
      <c r="A7" s="74" t="s">
        <v>39</v>
      </c>
      <c r="B7" s="73" t="s">
        <v>52</v>
      </c>
      <c r="C7" s="35">
        <v>742</v>
      </c>
      <c r="D7" s="36">
        <v>786</v>
      </c>
      <c r="E7" s="35">
        <f t="shared" si="0"/>
        <v>592</v>
      </c>
      <c r="F7" s="36">
        <f t="shared" si="0"/>
        <v>647</v>
      </c>
      <c r="G7" s="37">
        <v>150</v>
      </c>
      <c r="H7" s="38">
        <v>139</v>
      </c>
      <c r="I7" s="39">
        <f t="shared" ref="I7:J7" si="1">G7/C7</f>
        <v>0.20215633423180593</v>
      </c>
      <c r="J7" s="40">
        <f t="shared" si="1"/>
        <v>0.17684478371501272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thickBot="1" x14ac:dyDescent="0.3">
      <c r="A8" s="74" t="s">
        <v>40</v>
      </c>
      <c r="B8" s="73" t="s">
        <v>51</v>
      </c>
      <c r="C8" s="35">
        <v>1177</v>
      </c>
      <c r="D8" s="36">
        <v>1249</v>
      </c>
      <c r="E8" s="35">
        <f t="shared" ref="E8:E10" si="2">C8-G8</f>
        <v>792</v>
      </c>
      <c r="F8" s="36">
        <f t="shared" ref="F8:F10" si="3">D8-H8</f>
        <v>870</v>
      </c>
      <c r="G8" s="37">
        <v>385</v>
      </c>
      <c r="H8" s="38">
        <v>379</v>
      </c>
      <c r="I8" s="39">
        <f t="shared" ref="I8:I9" si="4">G8/C8</f>
        <v>0.32710280373831774</v>
      </c>
      <c r="J8" s="40">
        <f t="shared" ref="J8:J9" si="5">H8/D8</f>
        <v>0.3034427542033627</v>
      </c>
      <c r="K8" s="41"/>
      <c r="L8" s="42"/>
      <c r="M8" s="43"/>
      <c r="N8" s="44"/>
      <c r="O8" s="45"/>
      <c r="P8" s="46"/>
      <c r="Q8" s="63"/>
      <c r="R8" s="68"/>
    </row>
    <row r="9" spans="1:21" ht="19.5" customHeight="1" thickBot="1" x14ac:dyDescent="0.3">
      <c r="A9" s="74" t="s">
        <v>41</v>
      </c>
      <c r="B9" s="73" t="s">
        <v>47</v>
      </c>
      <c r="C9" s="35">
        <v>318</v>
      </c>
      <c r="D9" s="36">
        <v>297</v>
      </c>
      <c r="E9" s="35">
        <f t="shared" si="2"/>
        <v>268</v>
      </c>
      <c r="F9" s="36">
        <f t="shared" si="3"/>
        <v>245</v>
      </c>
      <c r="G9" s="37">
        <v>50</v>
      </c>
      <c r="H9" s="38">
        <v>52</v>
      </c>
      <c r="I9" s="39">
        <f t="shared" si="4"/>
        <v>0.15723270440251572</v>
      </c>
      <c r="J9" s="40">
        <f t="shared" si="5"/>
        <v>0.17508417508417509</v>
      </c>
      <c r="K9" s="41"/>
      <c r="L9" s="42"/>
      <c r="M9" s="43"/>
      <c r="N9" s="44"/>
      <c r="O9" s="45"/>
      <c r="P9" s="46"/>
      <c r="Q9" s="63"/>
      <c r="R9" s="68"/>
    </row>
    <row r="10" spans="1:21" ht="19.5" customHeight="1" x14ac:dyDescent="0.25">
      <c r="A10" s="74" t="s">
        <v>42</v>
      </c>
      <c r="B10" s="111" t="s">
        <v>48</v>
      </c>
      <c r="C10" s="122">
        <v>624</v>
      </c>
      <c r="D10" s="123">
        <v>585</v>
      </c>
      <c r="E10" s="122">
        <f t="shared" si="2"/>
        <v>504</v>
      </c>
      <c r="F10" s="123">
        <f t="shared" si="3"/>
        <v>461</v>
      </c>
      <c r="G10" s="112">
        <v>120</v>
      </c>
      <c r="H10" s="113">
        <v>124</v>
      </c>
      <c r="I10" s="114">
        <f>G10/C10</f>
        <v>0.19230769230769232</v>
      </c>
      <c r="J10" s="115">
        <f>H10/D10</f>
        <v>0.21196581196581196</v>
      </c>
      <c r="K10" s="116"/>
      <c r="L10" s="117"/>
      <c r="M10" s="118"/>
      <c r="N10" s="119"/>
      <c r="O10" s="120"/>
      <c r="P10" s="121"/>
      <c r="Q10" s="70"/>
      <c r="R10" s="68"/>
    </row>
    <row r="11" spans="1:21" ht="19.5" customHeight="1" thickBot="1" x14ac:dyDescent="0.3">
      <c r="A11" s="75" t="s">
        <v>43</v>
      </c>
      <c r="B11" s="73"/>
      <c r="C11" s="47"/>
      <c r="D11" s="48"/>
      <c r="E11" s="47" t="s">
        <v>10</v>
      </c>
      <c r="F11" s="48"/>
      <c r="G11" s="41"/>
      <c r="H11" s="42"/>
      <c r="I11" s="49"/>
      <c r="J11" s="42"/>
      <c r="K11" s="37">
        <v>1075</v>
      </c>
      <c r="L11" s="38">
        <v>1057</v>
      </c>
      <c r="M11" s="53">
        <v>820</v>
      </c>
      <c r="N11" s="54">
        <v>866</v>
      </c>
      <c r="O11" s="45"/>
      <c r="P11" s="46"/>
      <c r="Q11" s="50"/>
      <c r="R11" s="68"/>
    </row>
    <row r="12" spans="1:21" ht="20.149999999999999" customHeight="1" thickBot="1" x14ac:dyDescent="0.3">
      <c r="A12" s="85" t="s">
        <v>11</v>
      </c>
      <c r="B12" s="86" t="s">
        <v>49</v>
      </c>
      <c r="C12" s="87"/>
      <c r="D12" s="88"/>
      <c r="E12" s="89"/>
      <c r="F12" s="88"/>
      <c r="G12" s="90"/>
      <c r="H12" s="52"/>
      <c r="I12" s="51"/>
      <c r="J12" s="52"/>
      <c r="K12" s="90"/>
      <c r="L12" s="52"/>
      <c r="M12" s="91"/>
      <c r="N12" s="92"/>
      <c r="O12" s="53">
        <v>250</v>
      </c>
      <c r="P12" s="54">
        <v>229</v>
      </c>
      <c r="Q12" s="63"/>
      <c r="R12" s="68"/>
    </row>
    <row r="13" spans="1:21" ht="20.149999999999999" customHeight="1" thickBot="1" x14ac:dyDescent="0.3">
      <c r="A13" s="125" t="s">
        <v>27</v>
      </c>
      <c r="B13" s="126"/>
      <c r="C13" s="76">
        <f t="shared" ref="C13:H13" si="6">SUM(C6:C12)</f>
        <v>3991</v>
      </c>
      <c r="D13" s="77">
        <f t="shared" si="6"/>
        <v>4026</v>
      </c>
      <c r="E13" s="76">
        <f t="shared" si="6"/>
        <v>3066</v>
      </c>
      <c r="F13" s="77">
        <f t="shared" si="6"/>
        <v>3106</v>
      </c>
      <c r="G13" s="78">
        <f t="shared" si="6"/>
        <v>925</v>
      </c>
      <c r="H13" s="79">
        <f t="shared" si="6"/>
        <v>920</v>
      </c>
      <c r="I13" s="80"/>
      <c r="J13" s="81"/>
      <c r="K13" s="78">
        <f t="shared" ref="K13:P13" si="7">SUM(K6:K12)</f>
        <v>1075</v>
      </c>
      <c r="L13" s="79">
        <f t="shared" si="7"/>
        <v>1057</v>
      </c>
      <c r="M13" s="124">
        <f t="shared" si="7"/>
        <v>820</v>
      </c>
      <c r="N13" s="82">
        <f t="shared" si="7"/>
        <v>866</v>
      </c>
      <c r="O13" s="83">
        <f t="shared" si="7"/>
        <v>250</v>
      </c>
      <c r="P13" s="84">
        <f t="shared" si="7"/>
        <v>229</v>
      </c>
      <c r="Q13" s="50"/>
      <c r="R13" s="68"/>
    </row>
    <row r="14" spans="1:21" ht="20.149999999999999" customHeight="1" thickBot="1" x14ac:dyDescent="0.3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0"/>
      <c r="Q14" s="68"/>
    </row>
    <row r="15" spans="1:21" ht="20.149999999999999" customHeight="1" thickBot="1" x14ac:dyDescent="0.35">
      <c r="A15" s="106" t="s">
        <v>28</v>
      </c>
      <c r="B15" s="93"/>
      <c r="C15" s="93"/>
      <c r="D15" s="93"/>
      <c r="F15" s="218" t="s">
        <v>12</v>
      </c>
      <c r="G15" s="219"/>
      <c r="H15" s="192" t="s">
        <v>31</v>
      </c>
      <c r="I15" s="193"/>
      <c r="J15" s="194"/>
      <c r="L15" s="105" t="s">
        <v>33</v>
      </c>
      <c r="M15" s="94"/>
      <c r="N15" s="94"/>
      <c r="O15" s="94"/>
      <c r="P15" s="94"/>
      <c r="R15" s="1" t="b">
        <f>T15=U15</f>
        <v>0</v>
      </c>
      <c r="T15" s="1" t="b">
        <f>C19&lt;0</f>
        <v>0</v>
      </c>
      <c r="U15" s="1" t="b">
        <f>D19&lt;0</f>
        <v>1</v>
      </c>
    </row>
    <row r="16" spans="1:21" ht="18.75" customHeight="1" thickBot="1" x14ac:dyDescent="0.3">
      <c r="A16" s="210" t="s">
        <v>27</v>
      </c>
      <c r="B16" s="211"/>
      <c r="C16" s="96" t="s">
        <v>7</v>
      </c>
      <c r="D16" s="97" t="s">
        <v>8</v>
      </c>
      <c r="F16" s="220"/>
      <c r="G16" s="221"/>
      <c r="H16" s="195"/>
      <c r="I16" s="196"/>
      <c r="J16" s="197"/>
      <c r="L16" s="189" t="s">
        <v>36</v>
      </c>
      <c r="M16" s="189"/>
      <c r="N16" s="189"/>
      <c r="O16" s="189"/>
      <c r="P16" s="108">
        <f>IF(R15=TRUE, 1, 0)</f>
        <v>0</v>
      </c>
    </row>
    <row r="17" spans="1:21" ht="18.75" customHeight="1" x14ac:dyDescent="0.35">
      <c r="A17" s="212" t="s">
        <v>30</v>
      </c>
      <c r="B17" s="213"/>
      <c r="C17" s="98">
        <f>K13</f>
        <v>1075</v>
      </c>
      <c r="D17" s="99">
        <f>L13</f>
        <v>1057</v>
      </c>
      <c r="F17" s="141" t="s">
        <v>13</v>
      </c>
      <c r="G17" s="142"/>
      <c r="H17" s="201">
        <v>-5.5E-2</v>
      </c>
      <c r="I17" s="202"/>
      <c r="J17" s="203"/>
      <c r="L17" s="190"/>
      <c r="M17" s="190"/>
      <c r="N17" s="190"/>
      <c r="O17" s="190"/>
      <c r="P17" s="110"/>
      <c r="R17" s="1" t="b">
        <f>T17=U17</f>
        <v>1</v>
      </c>
      <c r="T17" s="1" t="b">
        <f>H20&lt;0</f>
        <v>1</v>
      </c>
      <c r="U17" s="1" t="b">
        <f>D19&lt;0</f>
        <v>1</v>
      </c>
    </row>
    <row r="18" spans="1:21" ht="18.75" customHeight="1" thickBot="1" x14ac:dyDescent="0.4">
      <c r="A18" s="214" t="s">
        <v>29</v>
      </c>
      <c r="B18" s="215"/>
      <c r="C18" s="102">
        <f>M13+O13</f>
        <v>1070</v>
      </c>
      <c r="D18" s="103">
        <f>N13+P13</f>
        <v>1095</v>
      </c>
      <c r="F18" s="143" t="s">
        <v>14</v>
      </c>
      <c r="G18" s="144"/>
      <c r="H18" s="204"/>
      <c r="I18" s="205"/>
      <c r="J18" s="206"/>
      <c r="L18" s="191" t="s">
        <v>34</v>
      </c>
      <c r="M18" s="191"/>
      <c r="N18" s="191"/>
      <c r="O18" s="191"/>
      <c r="P18" s="109">
        <f>IF(R17=TRUE, 1, 0)</f>
        <v>1</v>
      </c>
    </row>
    <row r="19" spans="1:21" ht="18.75" customHeight="1" thickBot="1" x14ac:dyDescent="0.4">
      <c r="A19" s="216" t="s">
        <v>18</v>
      </c>
      <c r="B19" s="217"/>
      <c r="C19" s="100">
        <f>C17-C18</f>
        <v>5</v>
      </c>
      <c r="D19" s="101">
        <f>D17-D18</f>
        <v>-38</v>
      </c>
      <c r="F19" s="222" t="s">
        <v>15</v>
      </c>
      <c r="G19" s="223"/>
      <c r="H19" s="207">
        <v>-0.04</v>
      </c>
      <c r="I19" s="208"/>
      <c r="J19" s="209"/>
      <c r="L19" s="190"/>
      <c r="M19" s="190"/>
      <c r="N19" s="190"/>
      <c r="O19" s="190"/>
      <c r="P19" s="110"/>
      <c r="R19" s="1" t="b">
        <f>AND(H20&gt;=-0.02, H20&lt;=0.02)</f>
        <v>0</v>
      </c>
    </row>
    <row r="20" spans="1:21" ht="16.5" customHeight="1" thickBot="1" x14ac:dyDescent="0.3">
      <c r="F20" s="157" t="s">
        <v>16</v>
      </c>
      <c r="G20" s="158"/>
      <c r="H20" s="198">
        <f>AVERAGE(H17:J19)</f>
        <v>-4.7500000000000001E-2</v>
      </c>
      <c r="I20" s="199"/>
      <c r="J20" s="200"/>
      <c r="L20" s="187" t="s">
        <v>35</v>
      </c>
      <c r="M20" s="187"/>
      <c r="N20" s="187"/>
      <c r="O20" s="187"/>
      <c r="P20" s="104">
        <f>IF(R19=TRUE, 1, 0)</f>
        <v>0</v>
      </c>
    </row>
    <row r="21" spans="1:21" ht="13.75" customHeight="1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187"/>
      <c r="M21" s="187"/>
      <c r="N21" s="187"/>
      <c r="O21" s="187"/>
      <c r="P21" s="107"/>
    </row>
    <row r="22" spans="1:21" ht="13.75" customHeight="1" x14ac:dyDescent="0.2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7"/>
      <c r="M22" s="57"/>
      <c r="N22" s="58"/>
      <c r="O22" s="58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45" t="s">
        <v>46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7"/>
      <c r="Q24" s="69"/>
    </row>
    <row r="25" spans="1:21" ht="20.149999999999999" customHeight="1" x14ac:dyDescent="0.25">
      <c r="A25" s="148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50"/>
      <c r="Q25" s="69"/>
    </row>
    <row r="26" spans="1:21" ht="20.149999999999999" customHeight="1" thickBot="1" x14ac:dyDescent="0.3">
      <c r="A26" s="151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3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54" t="s">
        <v>19</v>
      </c>
      <c r="B29" s="155"/>
      <c r="C29" s="155"/>
      <c r="D29" s="155"/>
      <c r="E29" s="155"/>
      <c r="F29" s="156"/>
      <c r="G29" s="55"/>
      <c r="H29" s="55"/>
      <c r="I29" s="55"/>
      <c r="J29" s="55"/>
      <c r="K29" s="55"/>
      <c r="L29" s="55"/>
      <c r="M29" s="55"/>
      <c r="N29" s="55"/>
      <c r="O29" s="55"/>
      <c r="P29" s="50"/>
      <c r="Q29" s="56"/>
    </row>
    <row r="30" spans="1:21" ht="19.149999999999999" customHeight="1" thickBot="1" x14ac:dyDescent="0.3">
      <c r="A30" s="5" t="s">
        <v>6</v>
      </c>
      <c r="B30" s="180" t="s">
        <v>24</v>
      </c>
      <c r="C30" s="181"/>
      <c r="D30" s="135" t="s">
        <v>23</v>
      </c>
      <c r="E30" s="137"/>
      <c r="F30" s="137"/>
      <c r="G30" s="136"/>
      <c r="H30" s="135" t="s">
        <v>20</v>
      </c>
      <c r="I30" s="136"/>
      <c r="J30" s="137" t="s">
        <v>21</v>
      </c>
      <c r="K30" s="137"/>
      <c r="L30" s="138" t="s">
        <v>3</v>
      </c>
      <c r="M30" s="138"/>
      <c r="N30" s="131" t="s">
        <v>4</v>
      </c>
      <c r="O30" s="132"/>
      <c r="P30" s="60" t="s">
        <v>22</v>
      </c>
    </row>
    <row r="31" spans="1:21" ht="18.75" customHeight="1" thickBot="1" x14ac:dyDescent="0.3">
      <c r="A31" s="61" t="s">
        <v>25</v>
      </c>
      <c r="B31" s="178"/>
      <c r="C31" s="179"/>
      <c r="D31" s="170"/>
      <c r="E31" s="184"/>
      <c r="F31" s="184"/>
      <c r="G31" s="171"/>
      <c r="H31" s="170"/>
      <c r="I31" s="171"/>
      <c r="J31" s="172"/>
      <c r="K31" s="173"/>
      <c r="L31" s="129"/>
      <c r="M31" s="130"/>
      <c r="N31" s="133"/>
      <c r="O31" s="134"/>
      <c r="P31" s="59">
        <f t="shared" ref="P31:P39" si="8">L31-N31</f>
        <v>0</v>
      </c>
    </row>
    <row r="32" spans="1:21" ht="18.75" customHeight="1" thickBot="1" x14ac:dyDescent="0.3">
      <c r="A32" s="62" t="s">
        <v>25</v>
      </c>
      <c r="B32" s="177"/>
      <c r="C32" s="177"/>
      <c r="D32" s="139"/>
      <c r="E32" s="176"/>
      <c r="F32" s="176"/>
      <c r="G32" s="140"/>
      <c r="H32" s="139"/>
      <c r="I32" s="140"/>
      <c r="J32" s="127"/>
      <c r="K32" s="128"/>
      <c r="L32" s="129"/>
      <c r="M32" s="130"/>
      <c r="N32" s="133"/>
      <c r="O32" s="134"/>
      <c r="P32" s="59">
        <f t="shared" si="8"/>
        <v>0</v>
      </c>
    </row>
    <row r="33" spans="1:16" ht="19.149999999999999" customHeight="1" thickBot="1" x14ac:dyDescent="0.3">
      <c r="A33" s="62" t="s">
        <v>25</v>
      </c>
      <c r="B33" s="182"/>
      <c r="C33" s="183"/>
      <c r="D33" s="139"/>
      <c r="E33" s="176"/>
      <c r="F33" s="176"/>
      <c r="G33" s="140"/>
      <c r="H33" s="139"/>
      <c r="I33" s="140"/>
      <c r="J33" s="139"/>
      <c r="K33" s="169"/>
      <c r="L33" s="174"/>
      <c r="M33" s="175"/>
      <c r="N33" s="185"/>
      <c r="O33" s="186"/>
      <c r="P33" s="59">
        <f t="shared" si="8"/>
        <v>0</v>
      </c>
    </row>
    <row r="34" spans="1:16" ht="19.5" customHeight="1" thickBot="1" x14ac:dyDescent="0.3">
      <c r="A34" s="61" t="s">
        <v>25</v>
      </c>
      <c r="B34" s="224"/>
      <c r="C34" s="225"/>
      <c r="D34" s="182"/>
      <c r="E34" s="226"/>
      <c r="F34" s="226"/>
      <c r="G34" s="183"/>
      <c r="H34" s="182"/>
      <c r="I34" s="183"/>
      <c r="J34" s="182"/>
      <c r="K34" s="183"/>
      <c r="L34" s="174"/>
      <c r="M34" s="175"/>
      <c r="N34" s="185"/>
      <c r="O34" s="186"/>
      <c r="P34" s="59">
        <f t="shared" si="8"/>
        <v>0</v>
      </c>
    </row>
    <row r="35" spans="1:16" ht="19.5" customHeight="1" thickBot="1" x14ac:dyDescent="0.3">
      <c r="A35" s="62" t="s">
        <v>25</v>
      </c>
      <c r="B35" s="182"/>
      <c r="C35" s="183"/>
      <c r="D35" s="139"/>
      <c r="E35" s="176"/>
      <c r="F35" s="176"/>
      <c r="G35" s="140"/>
      <c r="H35" s="139"/>
      <c r="I35" s="140"/>
      <c r="J35" s="139"/>
      <c r="K35" s="140"/>
      <c r="L35" s="174"/>
      <c r="M35" s="175"/>
      <c r="N35" s="185"/>
      <c r="O35" s="186"/>
      <c r="P35" s="59">
        <f t="shared" si="8"/>
        <v>0</v>
      </c>
    </row>
    <row r="36" spans="1:16" ht="19.5" customHeight="1" thickBot="1" x14ac:dyDescent="0.3">
      <c r="A36" s="62" t="s">
        <v>25</v>
      </c>
      <c r="B36" s="182"/>
      <c r="C36" s="183"/>
      <c r="D36" s="139"/>
      <c r="E36" s="176"/>
      <c r="F36" s="176"/>
      <c r="G36" s="140"/>
      <c r="H36" s="139"/>
      <c r="I36" s="140"/>
      <c r="J36" s="139"/>
      <c r="K36" s="140"/>
      <c r="L36" s="174"/>
      <c r="M36" s="175"/>
      <c r="N36" s="185"/>
      <c r="O36" s="186"/>
      <c r="P36" s="59">
        <f t="shared" si="8"/>
        <v>0</v>
      </c>
    </row>
    <row r="37" spans="1:16" ht="19.5" customHeight="1" thickBot="1" x14ac:dyDescent="0.3">
      <c r="A37" s="61" t="s">
        <v>25</v>
      </c>
      <c r="B37" s="224"/>
      <c r="C37" s="225"/>
      <c r="D37" s="182"/>
      <c r="E37" s="226"/>
      <c r="F37" s="226"/>
      <c r="G37" s="183"/>
      <c r="H37" s="182"/>
      <c r="I37" s="183"/>
      <c r="J37" s="182"/>
      <c r="K37" s="183"/>
      <c r="L37" s="174"/>
      <c r="M37" s="175"/>
      <c r="N37" s="185"/>
      <c r="O37" s="186"/>
      <c r="P37" s="59">
        <f t="shared" si="8"/>
        <v>0</v>
      </c>
    </row>
    <row r="38" spans="1:16" ht="19.5" customHeight="1" thickBot="1" x14ac:dyDescent="0.3">
      <c r="A38" s="62" t="s">
        <v>25</v>
      </c>
      <c r="B38" s="182"/>
      <c r="C38" s="183"/>
      <c r="D38" s="139"/>
      <c r="E38" s="176"/>
      <c r="F38" s="176"/>
      <c r="G38" s="140"/>
      <c r="H38" s="139"/>
      <c r="I38" s="140"/>
      <c r="J38" s="139"/>
      <c r="K38" s="140"/>
      <c r="L38" s="174"/>
      <c r="M38" s="175"/>
      <c r="N38" s="185"/>
      <c r="O38" s="186"/>
      <c r="P38" s="59">
        <f t="shared" si="8"/>
        <v>0</v>
      </c>
    </row>
    <row r="39" spans="1:16" ht="18.75" customHeight="1" x14ac:dyDescent="0.25">
      <c r="A39" s="62" t="s">
        <v>25</v>
      </c>
      <c r="B39" s="182"/>
      <c r="C39" s="183"/>
      <c r="D39" s="139"/>
      <c r="E39" s="176"/>
      <c r="F39" s="176"/>
      <c r="G39" s="140"/>
      <c r="H39" s="139"/>
      <c r="I39" s="140"/>
      <c r="J39" s="139"/>
      <c r="K39" s="140"/>
      <c r="L39" s="174"/>
      <c r="M39" s="175"/>
      <c r="N39" s="185"/>
      <c r="O39" s="186"/>
      <c r="P39" s="59">
        <f t="shared" si="8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5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A8F0FBA1-006C-4988-82D2-5A4723E7E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Tyler Youells</cp:lastModifiedBy>
  <cp:revision/>
  <cp:lastPrinted>2017-11-15T17:23:59Z</cp:lastPrinted>
  <dcterms:created xsi:type="dcterms:W3CDTF">2015-11-16T19:09:52Z</dcterms:created>
  <dcterms:modified xsi:type="dcterms:W3CDTF">2024-09-26T16:48:21Z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