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8CCBC73E-0633-4815-AEE9-10A4FBCE5F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<sst xmlns="http://schemas.openxmlformats.org/spreadsheetml/2006/main" count="91" uniqueCount="59">
  <si>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</si>
  <si>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</si>
  <si>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</si>
  <si>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</si>
  <si>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</si>
  <si>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</si>
  <si>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</si>
  <si>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</si>
  <si>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</si>
  <si>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</si>
  <si>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</si>
  <si>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</si>
  <si>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</si>
  <si>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</si>
  <si>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</si>
  <si>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</si>
  <si>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DINNING A /RR/ MECH</t>
  </si>
  <si>
    <t>AC-3</t>
  </si>
  <si>
    <t xml:space="preserve">DRIVE THRU/ SERV/ DINNING </t>
  </si>
  <si>
    <t>AC-4</t>
  </si>
  <si>
    <t>DINNING/ ENTRY/ ORDER</t>
  </si>
  <si>
    <t>AC-5</t>
  </si>
  <si>
    <t xml:space="preserve">PLAY AREA </t>
  </si>
  <si>
    <t>AC-6</t>
  </si>
  <si>
    <t>BOH</t>
  </si>
  <si>
    <t>EF-1</t>
  </si>
  <si>
    <t>HD 1</t>
  </si>
  <si>
    <t>EF-2</t>
  </si>
  <si>
    <t xml:space="preserve">HD 2  </t>
  </si>
  <si>
    <t>EF-3</t>
  </si>
  <si>
    <t>RESTROOMS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</si>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</sst>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B1" zoomScale="85" zoomScaleNormal="85" zoomScaleSheetLayoutView="85" workbookViewId="0">
      <selection activeCell="N17" sqref="N17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2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9000</v>
      </c>
      <c r="D6" s="24">
        <v>9088</v>
      </c>
      <c r="E6" s="23">
        <f t="shared" ref="E6:E11" si="0">C6-G6</f>
        <v>7400</v>
      </c>
      <c r="F6" s="24">
        <f t="shared" ref="F6:F7" si="1">D6-H6</f>
        <v>7532</v>
      </c>
      <c r="G6" s="23">
        <v>1600</v>
      </c>
      <c r="H6" s="25">
        <v>1556</v>
      </c>
      <c r="I6" s="26">
        <f>G6/C6</f>
        <v>0.17777777777777778</v>
      </c>
      <c r="J6" s="27">
        <f>H6/D6</f>
        <v>0.17121478873239437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70" t="s">
        <v>15</v>
      </c>
      <c r="B7" s="68" t="s">
        <v>16</v>
      </c>
      <c r="C7" s="34">
        <v>2000</v>
      </c>
      <c r="D7" s="35">
        <v>2004</v>
      </c>
      <c r="E7" s="23">
        <f t="shared" si="0"/>
        <v>1550</v>
      </c>
      <c r="F7" s="35">
        <f t="shared" si="1"/>
        <v>1570</v>
      </c>
      <c r="G7" s="34">
        <v>450</v>
      </c>
      <c r="H7" s="36">
        <v>434</v>
      </c>
      <c r="I7" s="37">
        <f t="shared" ref="I7:J7" si="2">G7/C7</f>
        <v>0.22500000000000001</v>
      </c>
      <c r="J7" s="38">
        <f t="shared" si="2"/>
        <v>0.21656686626746507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70" t="s">
        <v>17</v>
      </c>
      <c r="B8" s="68" t="s">
        <v>18</v>
      </c>
      <c r="C8" s="34">
        <v>4000</v>
      </c>
      <c r="D8" s="35">
        <v>3919</v>
      </c>
      <c r="E8" s="23">
        <f t="shared" si="0"/>
        <v>3200</v>
      </c>
      <c r="F8" s="35">
        <f t="shared" ref="F8:F11" si="3">D8-H8</f>
        <v>3109</v>
      </c>
      <c r="G8" s="34">
        <v>800</v>
      </c>
      <c r="H8" s="36">
        <v>810</v>
      </c>
      <c r="I8" s="37">
        <f t="shared" ref="I8" si="4">G8/C8</f>
        <v>0.2</v>
      </c>
      <c r="J8" s="38">
        <f t="shared" ref="J8" si="5">H8/D8</f>
        <v>0.20668537892319469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x14ac:dyDescent="0.25">
      <c r="A9" s="70" t="s">
        <v>19</v>
      </c>
      <c r="B9" s="68" t="s">
        <v>20</v>
      </c>
      <c r="C9" s="34">
        <v>4000</v>
      </c>
      <c r="D9" s="35">
        <v>3969</v>
      </c>
      <c r="E9" s="23">
        <f t="shared" si="0"/>
        <v>3000</v>
      </c>
      <c r="F9" s="35">
        <f t="shared" si="3"/>
        <v>3004</v>
      </c>
      <c r="G9" s="34">
        <v>1000</v>
      </c>
      <c r="H9" s="36">
        <v>965</v>
      </c>
      <c r="I9" s="37">
        <f>G9/C9</f>
        <v>0.25</v>
      </c>
      <c r="J9" s="38">
        <f>H9/D9</f>
        <v>0.24313429075333837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 thickBot="1" x14ac:dyDescent="0.3">
      <c r="A10" s="98" t="s">
        <v>21</v>
      </c>
      <c r="B10" s="68" t="s">
        <v>22</v>
      </c>
      <c r="C10" s="34">
        <v>2000</v>
      </c>
      <c r="D10" s="109">
        <v>2098</v>
      </c>
      <c r="E10" s="23">
        <f t="shared" si="0"/>
        <v>1700</v>
      </c>
      <c r="F10" s="109">
        <f t="shared" si="3"/>
        <v>1805</v>
      </c>
      <c r="G10" s="34">
        <v>300</v>
      </c>
      <c r="H10" s="99">
        <v>293</v>
      </c>
      <c r="I10" s="100">
        <f>G10/C10</f>
        <v>0.15</v>
      </c>
      <c r="J10" s="101">
        <f>H10/D10</f>
        <v>0.13965681601525262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 x14ac:dyDescent="0.25">
      <c r="A11" s="70" t="s">
        <v>23</v>
      </c>
      <c r="B11" s="108" t="s">
        <v>24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5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1780</v>
      </c>
      <c r="O12" s="41"/>
      <c r="P12" s="42"/>
      <c r="Q12" s="59"/>
      <c r="R12" s="64"/>
    </row>
    <row r="13" spans="1:18" ht="20.100000000000001" customHeight="1" x14ac:dyDescent="0.25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701</v>
      </c>
      <c r="N13" s="49">
        <v>663</v>
      </c>
      <c r="O13" s="41"/>
      <c r="P13" s="42"/>
      <c r="Q13" s="59"/>
      <c r="R13" s="64"/>
    </row>
    <row r="14" spans="1:18" ht="20.100000000000001" customHeight="1" x14ac:dyDescent="0.25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300</v>
      </c>
      <c r="P14" s="49">
        <v>320</v>
      </c>
      <c r="Q14" s="59"/>
      <c r="R14" s="64"/>
    </row>
    <row r="15" spans="1:18" ht="20.100000000000001" customHeight="1" thickBot="1" x14ac:dyDescent="0.3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>
        <v>701</v>
      </c>
      <c r="N15" s="49">
        <v>706</v>
      </c>
      <c r="O15" s="41"/>
      <c r="P15" s="42"/>
      <c r="Q15" s="59"/>
      <c r="R15" s="64"/>
    </row>
    <row r="16" spans="1:18" ht="20.100000000000001" hidden="1" customHeight="1" x14ac:dyDescent="0.25">
      <c r="A16" s="111" t="s">
        <v>33</v>
      </c>
      <c r="B16" s="68" t="s">
        <v>30</v>
      </c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 thickBot="1" x14ac:dyDescent="0.3">
      <c r="A17" s="129" t="s">
        <v>34</v>
      </c>
      <c r="B17" s="130"/>
      <c r="C17" s="71">
        <f t="shared" ref="C17:H17" si="8">SUM(C6:C15)</f>
        <v>21000</v>
      </c>
      <c r="D17" s="72">
        <f t="shared" si="8"/>
        <v>21078</v>
      </c>
      <c r="E17" s="71">
        <f t="shared" si="8"/>
        <v>16850</v>
      </c>
      <c r="F17" s="72">
        <f t="shared" si="8"/>
        <v>17020</v>
      </c>
      <c r="G17" s="73">
        <f t="shared" si="8"/>
        <v>4150</v>
      </c>
      <c r="H17" s="74">
        <f t="shared" si="8"/>
        <v>4058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3149</v>
      </c>
      <c r="O17" s="78">
        <f t="shared" si="9"/>
        <v>300</v>
      </c>
      <c r="P17" s="79">
        <f t="shared" si="9"/>
        <v>320</v>
      </c>
      <c r="Q17" s="50"/>
      <c r="R17" s="64"/>
    </row>
    <row r="18" spans="1:21" ht="20.100000000000001" customHeight="1" thickBot="1" x14ac:dyDescent="0.3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 x14ac:dyDescent="0.25">
      <c r="A19" s="93" t="s">
        <v>35</v>
      </c>
      <c r="B19" s="80"/>
      <c r="C19" s="80"/>
      <c r="D19" s="80"/>
      <c r="F19" s="222" t="s">
        <v>36</v>
      </c>
      <c r="G19" s="223"/>
      <c r="H19" s="196" t="s">
        <v>37</v>
      </c>
      <c r="I19" s="197"/>
      <c r="J19" s="198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14" t="s">
        <v>34</v>
      </c>
      <c r="B20" s="215"/>
      <c r="C20" s="83" t="s">
        <v>11</v>
      </c>
      <c r="D20" s="84" t="s">
        <v>12</v>
      </c>
      <c r="F20" s="224"/>
      <c r="G20" s="225"/>
      <c r="H20" s="199"/>
      <c r="I20" s="200"/>
      <c r="J20" s="201"/>
      <c r="L20" s="193" t="s">
        <v>39</v>
      </c>
      <c r="M20" s="193"/>
      <c r="N20" s="193"/>
      <c r="O20" s="193"/>
      <c r="P20" s="95">
        <f>IF(R19=TRUE, 1, 0)</f>
        <v>1</v>
      </c>
    </row>
    <row r="21" spans="1:21" ht="18.75" customHeight="1" x14ac:dyDescent="0.25">
      <c r="A21" s="216" t="s">
        <v>40</v>
      </c>
      <c r="B21" s="217"/>
      <c r="C21" s="85">
        <f>G17+K17</f>
        <v>4150</v>
      </c>
      <c r="D21" s="86">
        <f>H17+L17</f>
        <v>4058</v>
      </c>
      <c r="F21" s="143" t="s">
        <v>41</v>
      </c>
      <c r="G21" s="144"/>
      <c r="H21" s="205">
        <v>1.2E-2</v>
      </c>
      <c r="I21" s="206"/>
      <c r="J21" s="207"/>
      <c r="L21" s="194"/>
      <c r="M21" s="194"/>
      <c r="N21" s="194"/>
      <c r="O21" s="194"/>
      <c r="P21" s="97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3">
      <c r="A22" s="218" t="s">
        <v>42</v>
      </c>
      <c r="B22" s="219"/>
      <c r="C22" s="89">
        <f>M17+O17</f>
        <v>3615</v>
      </c>
      <c r="D22" s="90">
        <f>N17+P17</f>
        <v>3469</v>
      </c>
      <c r="F22" s="145" t="s">
        <v>43</v>
      </c>
      <c r="G22" s="146"/>
      <c r="H22" s="208"/>
      <c r="I22" s="209"/>
      <c r="J22" s="210"/>
      <c r="L22" s="195" t="s">
        <v>44</v>
      </c>
      <c r="M22" s="195"/>
      <c r="N22" s="195"/>
      <c r="O22" s="195"/>
      <c r="P22" s="96">
        <f>IF(R21=TRUE, 1, 0)</f>
        <v>1</v>
      </c>
    </row>
    <row r="23" spans="1:21" ht="18.75" customHeight="1" thickBot="1" x14ac:dyDescent="0.35">
      <c r="A23" s="220" t="s">
        <v>45</v>
      </c>
      <c r="B23" s="221"/>
      <c r="C23" s="87">
        <f>C21-C22</f>
        <v>535</v>
      </c>
      <c r="D23" s="88">
        <f>D21-D22</f>
        <v>589</v>
      </c>
      <c r="F23" s="161" t="s">
        <v>46</v>
      </c>
      <c r="G23" s="162"/>
      <c r="H23" s="211">
        <v>1.2E-2</v>
      </c>
      <c r="I23" s="212"/>
      <c r="J23" s="213"/>
      <c r="L23" s="194"/>
      <c r="M23" s="194"/>
      <c r="N23" s="194"/>
      <c r="O23" s="194"/>
      <c r="P23" s="97"/>
      <c r="R23" s="1" t="b">
        <f>AND(H24&gt;=-0.02, H24&lt;=0.02)</f>
        <v>1</v>
      </c>
    </row>
    <row r="24" spans="1:21" ht="16.5" customHeight="1" thickBot="1" x14ac:dyDescent="0.3">
      <c r="F24" s="159" t="s">
        <v>47</v>
      </c>
      <c r="G24" s="160"/>
      <c r="H24" s="202">
        <f>AVERAGE(H21:J23)</f>
        <v>1.2E-2</v>
      </c>
      <c r="I24" s="203"/>
      <c r="J24" s="204"/>
      <c r="L24" s="191" t="s">
        <v>48</v>
      </c>
      <c r="M24" s="191"/>
      <c r="N24" s="191"/>
      <c r="O24" s="191"/>
      <c r="P24" s="91">
        <f>IF(R23=TRUE, 1, 0)</f>
        <v>1</v>
      </c>
    </row>
    <row r="25" spans="1:21" ht="13.6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4"/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 x14ac:dyDescent="0.3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00000000000001" customHeight="1" x14ac:dyDescent="0.25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0000000000000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56" t="s">
        <v>50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2" customHeight="1" thickBot="1" x14ac:dyDescent="0.3">
      <c r="A34" s="5" t="s">
        <v>9</v>
      </c>
      <c r="B34" s="183" t="s">
        <v>51</v>
      </c>
      <c r="C34" s="184"/>
      <c r="D34" s="137" t="s">
        <v>52</v>
      </c>
      <c r="E34" s="139"/>
      <c r="F34" s="139"/>
      <c r="G34" s="138"/>
      <c r="H34" s="137" t="s">
        <v>53</v>
      </c>
      <c r="I34" s="138"/>
      <c r="J34" s="139" t="s">
        <v>54</v>
      </c>
      <c r="K34" s="139"/>
      <c r="L34" s="140" t="s">
        <v>6</v>
      </c>
      <c r="M34" s="140"/>
      <c r="N34" s="135" t="s">
        <v>7</v>
      </c>
      <c r="O34" s="136"/>
      <c r="P34" s="56" t="s">
        <v>55</v>
      </c>
    </row>
    <row r="35" spans="1:17" ht="18.75" customHeight="1" thickBot="1" x14ac:dyDescent="0.3">
      <c r="A35" s="57" t="s">
        <v>56</v>
      </c>
      <c r="B35" s="181" t="s">
        <v>57</v>
      </c>
      <c r="C35" s="182"/>
      <c r="D35" s="174"/>
      <c r="E35" s="187"/>
      <c r="F35" s="187"/>
      <c r="G35" s="175"/>
      <c r="H35" s="174" t="s">
        <v>58</v>
      </c>
      <c r="I35" s="175"/>
      <c r="J35" s="176" t="s">
        <v>58</v>
      </c>
      <c r="K35" s="177"/>
      <c r="L35" s="133">
        <v>0</v>
      </c>
      <c r="M35" s="134"/>
      <c r="N35" s="127">
        <v>1080</v>
      </c>
      <c r="O35" s="128"/>
      <c r="P35" s="55">
        <f t="shared" ref="P35:P37" si="10">L35-N35</f>
        <v>-1080</v>
      </c>
    </row>
    <row r="36" spans="1:17" ht="18.75" customHeight="1" thickBot="1" x14ac:dyDescent="0.3">
      <c r="A36" s="58" t="s">
        <v>56</v>
      </c>
      <c r="B36" s="180" t="s">
        <v>57</v>
      </c>
      <c r="C36" s="180"/>
      <c r="D36" s="141"/>
      <c r="E36" s="188"/>
      <c r="F36" s="188"/>
      <c r="G36" s="142"/>
      <c r="H36" s="141" t="s">
        <v>58</v>
      </c>
      <c r="I36" s="142"/>
      <c r="J36" s="131" t="s">
        <v>58</v>
      </c>
      <c r="K36" s="132"/>
      <c r="L36" s="133">
        <v>0</v>
      </c>
      <c r="M36" s="134"/>
      <c r="N36" s="127">
        <v>832</v>
      </c>
      <c r="O36" s="128"/>
      <c r="P36" s="55">
        <f t="shared" ref="P36" si="11">L36-N36</f>
        <v>-832</v>
      </c>
    </row>
    <row r="37" spans="1:17" ht="18.75" customHeight="1" thickBot="1" x14ac:dyDescent="0.3">
      <c r="A37" s="58" t="s">
        <v>56</v>
      </c>
      <c r="B37" s="180" t="s">
        <v>57</v>
      </c>
      <c r="C37" s="180"/>
      <c r="D37" s="141"/>
      <c r="E37" s="188"/>
      <c r="F37" s="188"/>
      <c r="G37" s="142"/>
      <c r="H37" s="141" t="s">
        <v>58</v>
      </c>
      <c r="I37" s="142"/>
      <c r="J37" s="131" t="s">
        <v>58</v>
      </c>
      <c r="K37" s="132"/>
      <c r="L37" s="133">
        <v>0</v>
      </c>
      <c r="M37" s="134"/>
      <c r="N37" s="127">
        <v>701</v>
      </c>
      <c r="O37" s="128"/>
      <c r="P37" s="55">
        <f t="shared" si="10"/>
        <v>-701</v>
      </c>
    </row>
    <row r="38" spans="1:17" ht="19.2" customHeight="1" x14ac:dyDescent="0.25">
      <c r="A38" s="58" t="s">
        <v>56</v>
      </c>
      <c r="B38" s="185" t="s">
        <v>57</v>
      </c>
      <c r="C38" s="186"/>
      <c r="D38" s="141"/>
      <c r="E38" s="188"/>
      <c r="F38" s="188"/>
      <c r="G38" s="142"/>
      <c r="H38" s="141" t="s">
        <v>58</v>
      </c>
      <c r="I38" s="142"/>
      <c r="J38" s="141" t="s">
        <v>58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2025-03-28T12:29:19Z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