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AAFE9B7D-F803-4A14-B073-E21CC0FF0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<sst xmlns="http://schemas.openxmlformats.org/spreadsheetml/2006/main" count="72" uniqueCount="43">
  <si>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</si>
  <si>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</si>
  <si>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</si>
  <si>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</si>
  <si>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</si>
  <si>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</si>
  <si>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</si>
  <si>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</si>
  <si>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</si>
  <si>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</si>
  <si>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</si>
  <si>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</si>
  <si>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</si>
  <si>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</si>
  <si>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</si>
  <si>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</si>
  <si>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</si>
  <si>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</si>
  <si>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</si>
  <si>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</si>
  <si>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</si>
  <si>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</si>
  <si>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</si>
  <si>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</si>
  <si>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</si>
  <si>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</si>
  <si>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</si>
  <si>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</si>
  <si>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</si>
  <si>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</si>
  <si>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</si>
  <si>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</si>
  <si>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</si>
  <si>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</si>
  <si>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</si>
  <si>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</si>
  <si>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</si>
  <si>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</si>
  <si>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</si>
  <si>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DOAS-2</t>
  </si>
  <si>
    <t>DINING</t>
  </si>
  <si>
    <t>DOAS-1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</si>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</sst>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V9" sqref="V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41</v>
      </c>
      <c r="B6" s="72" t="s">
        <v>42</v>
      </c>
      <c r="C6" s="23">
        <v>2650</v>
      </c>
      <c r="D6" s="24"/>
      <c r="E6" s="23">
        <f t="shared" ref="E6:F7" si="0">C6-G6</f>
        <v>2650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39</v>
      </c>
      <c r="B7" s="73" t="s">
        <v>40</v>
      </c>
      <c r="C7" s="35">
        <v>4000</v>
      </c>
      <c r="D7" s="36"/>
      <c r="E7" s="35">
        <f t="shared" si="0"/>
        <v>4000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10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26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x14ac:dyDescent="0.25">
      <c r="A12" s="75" t="s">
        <v>11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/>
      <c r="Q12" s="63"/>
      <c r="R12" s="68"/>
    </row>
    <row r="13" spans="1:21" ht="20.100000000000001" customHeight="1" thickBot="1" x14ac:dyDescent="0.3">
      <c r="A13" s="75" t="s">
        <v>26</v>
      </c>
      <c r="B13" s="73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75</v>
      </c>
      <c r="P13" s="53"/>
      <c r="Q13" s="63"/>
      <c r="R13" s="68"/>
    </row>
    <row r="14" spans="1:21" ht="20.100000000000001" customHeight="1" thickBot="1" x14ac:dyDescent="0.3">
      <c r="A14" s="179" t="s">
        <v>28</v>
      </c>
      <c r="B14" s="180"/>
      <c r="C14" s="76">
        <f>SUM(C6:C13)</f>
        <v>6650</v>
      </c>
      <c r="D14" s="77">
        <f>SUM(D6:D13)</f>
        <v>0</v>
      </c>
      <c r="E14" s="76">
        <f>SUM(E6:E13)</f>
        <v>6650</v>
      </c>
      <c r="F14" s="77">
        <f>SUM(F6:F13)</f>
        <v>0</v>
      </c>
      <c r="G14" s="78">
        <f>SUM(G6:G13)</f>
        <v>0</v>
      </c>
      <c r="H14" s="79">
        <f>SUM(H6:H13)</f>
        <v>0</v>
      </c>
      <c r="I14" s="80"/>
      <c r="J14" s="81"/>
      <c r="K14" s="78">
        <f>SUM(K6:K13)</f>
        <v>0</v>
      </c>
      <c r="L14" s="79">
        <f>SUM(L6:L13)</f>
        <v>0</v>
      </c>
      <c r="M14" s="103">
        <f>SUM(M6:M13)</f>
        <v>2900</v>
      </c>
      <c r="N14" s="82">
        <f>SUM(N6:N13)</f>
        <v>0</v>
      </c>
      <c r="O14" s="83">
        <f>SUM(O6:O13)</f>
        <v>300</v>
      </c>
      <c r="P14" s="84">
        <f>SUM(P6:P13)</f>
        <v>0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29</v>
      </c>
      <c r="B16" s="85"/>
      <c r="C16" s="85"/>
      <c r="D16" s="85"/>
      <c r="F16" s="147" t="s">
        <v>12</v>
      </c>
      <c r="G16" s="148"/>
      <c r="H16" s="121" t="s">
        <v>32</v>
      </c>
      <c r="I16" s="122"/>
      <c r="J16" s="123"/>
      <c r="L16" s="97" t="s">
        <v>34</v>
      </c>
      <c r="M16" s="86"/>
      <c r="N16" s="86"/>
      <c r="O16" s="86"/>
      <c r="P16" s="86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3">
      <c r="A17" s="139" t="s">
        <v>28</v>
      </c>
      <c r="B17" s="140"/>
      <c r="C17" s="88" t="s">
        <v>7</v>
      </c>
      <c r="D17" s="89" t="s">
        <v>8</v>
      </c>
      <c r="F17" s="149"/>
      <c r="G17" s="150"/>
      <c r="H17" s="124"/>
      <c r="I17" s="125"/>
      <c r="J17" s="126"/>
      <c r="L17" s="118" t="s">
        <v>37</v>
      </c>
      <c r="M17" s="118"/>
      <c r="N17" s="118"/>
      <c r="O17" s="118"/>
      <c r="P17" s="100">
        <f>IF(R16=TRUE, 1, 0)</f>
        <v>0</v>
      </c>
    </row>
    <row r="18" spans="1:21" ht="18.75" customHeight="1" x14ac:dyDescent="0.25">
      <c r="A18" s="141" t="s">
        <v>31</v>
      </c>
      <c r="B18" s="142"/>
      <c r="C18" s="90">
        <f>G14+K14</f>
        <v>0</v>
      </c>
      <c r="D18" s="91">
        <f>H14+L14</f>
        <v>0</v>
      </c>
      <c r="F18" s="188" t="s">
        <v>13</v>
      </c>
      <c r="G18" s="189"/>
      <c r="H18" s="130"/>
      <c r="I18" s="131"/>
      <c r="J18" s="132"/>
      <c r="L18" s="119"/>
      <c r="M18" s="119"/>
      <c r="N18" s="119"/>
      <c r="O18" s="11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3" t="s">
        <v>30</v>
      </c>
      <c r="B19" s="144"/>
      <c r="C19" s="94">
        <f>M14+O14</f>
        <v>3200</v>
      </c>
      <c r="D19" s="95">
        <f>N14+P14</f>
        <v>0</v>
      </c>
      <c r="F19" s="190" t="s">
        <v>14</v>
      </c>
      <c r="G19" s="191"/>
      <c r="H19" s="133"/>
      <c r="I19" s="134"/>
      <c r="J19" s="135"/>
      <c r="L19" s="120" t="s">
        <v>35</v>
      </c>
      <c r="M19" s="120"/>
      <c r="N19" s="120"/>
      <c r="O19" s="120"/>
      <c r="P19" s="101" t="e">
        <f>IF(R18=TRUE, 1, 0)</f>
        <v>#DIV/0!</v>
      </c>
    </row>
    <row r="20" spans="1:21" ht="18.75" customHeight="1" thickBot="1" x14ac:dyDescent="0.35">
      <c r="A20" s="145" t="s">
        <v>18</v>
      </c>
      <c r="B20" s="146"/>
      <c r="C20" s="92">
        <f>C18-C19</f>
        <v>-3200</v>
      </c>
      <c r="D20" s="93">
        <f>D18-D19</f>
        <v>0</v>
      </c>
      <c r="F20" s="151" t="s">
        <v>15</v>
      </c>
      <c r="G20" s="152"/>
      <c r="H20" s="136"/>
      <c r="I20" s="137"/>
      <c r="J20" s="138"/>
      <c r="L20" s="119"/>
      <c r="M20" s="119"/>
      <c r="N20" s="119"/>
      <c r="O20" s="119"/>
      <c r="P20" s="102"/>
      <c r="R20" s="1" t="e">
        <f>AND(H21&gt;=-0.02, H21&lt;=0.02)</f>
        <v>#DIV/0!</v>
      </c>
    </row>
    <row r="21" spans="1:21" ht="16.5" customHeight="1" thickBot="1" x14ac:dyDescent="0.3">
      <c r="F21" s="204" t="s">
        <v>16</v>
      </c>
      <c r="G21" s="205"/>
      <c r="H21" s="127" t="e">
        <f>AVERAGE(H18:J20)</f>
        <v>#DIV/0!</v>
      </c>
      <c r="I21" s="128"/>
      <c r="J21" s="129"/>
      <c r="L21" s="116" t="s">
        <v>36</v>
      </c>
      <c r="M21" s="116"/>
      <c r="N21" s="116"/>
      <c r="O21" s="116"/>
      <c r="P21" s="96" t="e">
        <f>IF(R20=TRUE, 1, 0)</f>
        <v>#DIV/0!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00000000000001" customHeight="1" x14ac:dyDescent="0.25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69"/>
    </row>
    <row r="27" spans="1:21" ht="20.100000000000001" customHeight="1" thickBot="1" x14ac:dyDescent="0.3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1" t="s">
        <v>19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" customHeight="1" thickBot="1" x14ac:dyDescent="0.3">
      <c r="A31" s="5" t="s">
        <v>6</v>
      </c>
      <c r="B31" s="156" t="s">
        <v>24</v>
      </c>
      <c r="C31" s="157"/>
      <c r="D31" s="158" t="s">
        <v>23</v>
      </c>
      <c r="E31" s="159"/>
      <c r="F31" s="159"/>
      <c r="G31" s="160"/>
      <c r="H31" s="158" t="s">
        <v>20</v>
      </c>
      <c r="I31" s="160"/>
      <c r="J31" s="159" t="s">
        <v>21</v>
      </c>
      <c r="K31" s="159"/>
      <c r="L31" s="187" t="s">
        <v>3</v>
      </c>
      <c r="M31" s="187"/>
      <c r="N31" s="183" t="s">
        <v>4</v>
      </c>
      <c r="O31" s="184"/>
      <c r="P31" s="60" t="s">
        <v>22</v>
      </c>
    </row>
    <row r="32" spans="1:21" ht="18.75" customHeight="1" thickBot="1" x14ac:dyDescent="0.3">
      <c r="A32" s="61" t="s">
        <v>25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2">L32-N32</f>
        <v>0</v>
      </c>
    </row>
    <row r="33" spans="1:16" ht="18.75" customHeight="1" thickBot="1" x14ac:dyDescent="0.3">
      <c r="A33" s="62" t="s">
        <v>25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2"/>
        <v>0</v>
      </c>
    </row>
    <row r="34" spans="1:16" ht="19.2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3">
      <c r="A38" s="61" t="s">
        <v>25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2"/>
        <v>0</v>
      </c>
    </row>
    <row r="39" spans="1:16" ht="19.5" customHeight="1" thickBot="1" x14ac:dyDescent="0.3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ht="18.75" customHeight="1" x14ac:dyDescent="0.25">
      <c r="A40" s="62" t="s">
        <v>25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2023-08-23T15:17:08Z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