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ownloads\"/>
    </mc:Choice>
  </mc:AlternateContent>
  <xr:revisionPtr revIDLastSave="0" documentId="13_ncr:1_{A1F8BDE6-7716-46C9-B03A-77747A7074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<sst xmlns="http://schemas.openxmlformats.org/spreadsheetml/2006/main" count="72" uniqueCount="46">
  <si>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</si>
  <si>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</si>
  <si>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</si>
  <si>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</si>
  <si>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</si>
  <si>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</si>
  <si>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</si>
  <si>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</si>
  <si>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</si>
  <si>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</si>
  <si>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</si>
  <si>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</si>
  <si>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</si>
  <si>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</si>
  <si>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</si>
  <si>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</si>
  <si>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</si>
  <si>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</si>
  <si>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</si>
  <si>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</si>
  <si>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</si>
  <si>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</si>
  <si>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</si>
  <si>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</si>
  <si>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</si>
  <si>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</si>
  <si>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</si>
  <si>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</si>
  <si>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</si>
  <si>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</si>
  <si>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</si>
  <si>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</si>
  <si>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</si>
  <si>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</si>
  <si>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</si>
  <si>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</si>
  <si>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</si>
  <si>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</si>
  <si>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</si>
  <si>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</si>
  <si>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</si>
  <si>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</si>
  <si>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</si>
  <si>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>RETAIL</t>
  </si>
  <si>
    <t>FOOD SERVICE</t>
  </si>
  <si>
    <t>WATER SERVICE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</si>
</sst>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H15" sqref="H15:J1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35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40</v>
      </c>
      <c r="P4" s="184"/>
      <c r="Q4" s="7"/>
      <c r="R4" s="67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49999999999999" customHeight="1" x14ac:dyDescent="0.25">
      <c r="A6" s="77" t="s">
        <v>26</v>
      </c>
      <c r="B6" s="75" t="s">
        <v>41</v>
      </c>
      <c r="C6" s="23">
        <v>3400</v>
      </c>
      <c r="D6" s="24">
        <v>3456</v>
      </c>
      <c r="E6" s="23">
        <f t="shared" ref="E6:F7" si="0">C6-G6</f>
        <v>2900</v>
      </c>
      <c r="F6" s="24">
        <f t="shared" si="0"/>
        <v>2937</v>
      </c>
      <c r="G6" s="25">
        <v>500</v>
      </c>
      <c r="H6" s="26">
        <v>519</v>
      </c>
      <c r="I6" s="27">
        <f>G6/C6</f>
        <v>0.14705882352941177</v>
      </c>
      <c r="J6" s="28">
        <f>H6/D6</f>
        <v>0.1501736111111111</v>
      </c>
      <c r="K6" s="29"/>
      <c r="L6" s="30"/>
      <c r="M6" s="31"/>
      <c r="N6" s="32"/>
      <c r="O6" s="33"/>
      <c r="P6" s="34"/>
      <c r="Q6" s="73"/>
      <c r="R6" s="71"/>
    </row>
    <row r="7" spans="1:21" ht="20.149999999999999" customHeight="1" x14ac:dyDescent="0.25">
      <c r="A7" s="78" t="s">
        <v>27</v>
      </c>
      <c r="B7" s="76" t="s">
        <v>42</v>
      </c>
      <c r="C7" s="35">
        <v>5000</v>
      </c>
      <c r="D7" s="36">
        <v>4992</v>
      </c>
      <c r="E7" s="35">
        <f t="shared" si="0"/>
        <v>4500</v>
      </c>
      <c r="F7" s="36">
        <f t="shared" si="0"/>
        <v>4475</v>
      </c>
      <c r="G7" s="37">
        <v>500</v>
      </c>
      <c r="H7" s="38">
        <v>517</v>
      </c>
      <c r="I7" s="39">
        <f t="shared" ref="I7:J7" si="1">G7/C7</f>
        <v>0.1</v>
      </c>
      <c r="J7" s="40">
        <f t="shared" si="1"/>
        <v>0.10356570512820513</v>
      </c>
      <c r="K7" s="41"/>
      <c r="L7" s="42"/>
      <c r="M7" s="43"/>
      <c r="N7" s="44"/>
      <c r="O7" s="45"/>
      <c r="P7" s="46"/>
      <c r="Q7" s="66"/>
      <c r="R7" s="71"/>
    </row>
    <row r="8" spans="1:21" ht="20.149999999999999" customHeight="1" x14ac:dyDescent="0.25">
      <c r="A8" s="78" t="s">
        <v>29</v>
      </c>
      <c r="B8" s="76" t="s">
        <v>43</v>
      </c>
      <c r="C8" s="35">
        <v>3000</v>
      </c>
      <c r="D8" s="36">
        <v>3017</v>
      </c>
      <c r="E8" s="35">
        <f t="shared" ref="E8" si="2">C8-G8</f>
        <v>2700</v>
      </c>
      <c r="F8" s="36">
        <f t="shared" ref="F8" si="3">D8-H8</f>
        <v>2711</v>
      </c>
      <c r="G8" s="37">
        <v>300</v>
      </c>
      <c r="H8" s="38">
        <v>306</v>
      </c>
      <c r="I8" s="39">
        <f t="shared" ref="I8" si="4">G8/C8</f>
        <v>0.1</v>
      </c>
      <c r="J8" s="40">
        <f t="shared" ref="J8" si="5">H8/D8</f>
        <v>0.10142525687769308</v>
      </c>
      <c r="K8" s="41"/>
      <c r="L8" s="42"/>
      <c r="M8" s="43"/>
      <c r="N8" s="44"/>
      <c r="O8" s="45"/>
      <c r="P8" s="46"/>
      <c r="Q8" s="66"/>
      <c r="R8" s="71"/>
    </row>
    <row r="9" spans="1:21" ht="20.149999999999999" customHeight="1" x14ac:dyDescent="0.25">
      <c r="A9" s="78" t="s">
        <v>10</v>
      </c>
      <c r="B9" s="76" t="s">
        <v>44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800</v>
      </c>
      <c r="P9" s="52">
        <v>0</v>
      </c>
      <c r="Q9" s="66"/>
      <c r="R9" s="71"/>
    </row>
    <row r="10" spans="1:21" ht="20.149999999999999" customHeight="1" thickBot="1" x14ac:dyDescent="0.3">
      <c r="A10" s="78" t="s">
        <v>11</v>
      </c>
      <c r="B10" s="88" t="s">
        <v>45</v>
      </c>
      <c r="C10" s="89"/>
      <c r="D10" s="90"/>
      <c r="E10" s="91"/>
      <c r="F10" s="90"/>
      <c r="G10" s="92"/>
      <c r="H10" s="55"/>
      <c r="I10" s="54"/>
      <c r="J10" s="55"/>
      <c r="K10" s="92"/>
      <c r="L10" s="55"/>
      <c r="M10" s="93"/>
      <c r="N10" s="94"/>
      <c r="O10" s="56">
        <v>60</v>
      </c>
      <c r="P10" s="57">
        <v>0</v>
      </c>
      <c r="Q10" s="66"/>
      <c r="R10" s="71"/>
    </row>
    <row r="11" spans="1:21" ht="20.149999999999999" customHeight="1" thickBot="1" x14ac:dyDescent="0.3">
      <c r="A11" s="189" t="s">
        <v>30</v>
      </c>
      <c r="B11" s="190"/>
      <c r="C11" s="79">
        <f t="shared" ref="C11:H11" si="6">SUM(C6:C10)</f>
        <v>11400</v>
      </c>
      <c r="D11" s="80">
        <f t="shared" si="6"/>
        <v>11465</v>
      </c>
      <c r="E11" s="79">
        <f t="shared" si="6"/>
        <v>10100</v>
      </c>
      <c r="F11" s="80">
        <f t="shared" si="6"/>
        <v>10123</v>
      </c>
      <c r="G11" s="81">
        <f t="shared" si="6"/>
        <v>1300</v>
      </c>
      <c r="H11" s="82">
        <f t="shared" si="6"/>
        <v>1342</v>
      </c>
      <c r="I11" s="83"/>
      <c r="J11" s="84"/>
      <c r="K11" s="81">
        <f t="shared" ref="K11:P11" si="7">SUM(K6:K10)</f>
        <v>0</v>
      </c>
      <c r="L11" s="82">
        <f t="shared" si="7"/>
        <v>0</v>
      </c>
      <c r="M11" s="113">
        <f t="shared" si="7"/>
        <v>0</v>
      </c>
      <c r="N11" s="85">
        <f t="shared" si="7"/>
        <v>0</v>
      </c>
      <c r="O11" s="86">
        <f t="shared" si="7"/>
        <v>860</v>
      </c>
      <c r="P11" s="87">
        <f t="shared" si="7"/>
        <v>0</v>
      </c>
      <c r="Q11" s="53"/>
      <c r="R11" s="71"/>
    </row>
    <row r="12" spans="1:21" ht="20.149999999999999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49999999999999" customHeight="1" thickBot="1" x14ac:dyDescent="0.35">
      <c r="A13" s="108" t="s">
        <v>31</v>
      </c>
      <c r="B13" s="95"/>
      <c r="C13" s="95"/>
      <c r="D13" s="95"/>
      <c r="F13" s="157" t="s">
        <v>12</v>
      </c>
      <c r="G13" s="158"/>
      <c r="H13" s="131" t="s">
        <v>34</v>
      </c>
      <c r="I13" s="132"/>
      <c r="J13" s="133"/>
      <c r="L13" s="107" t="s">
        <v>36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30</v>
      </c>
      <c r="B14" s="150"/>
      <c r="C14" s="98" t="s">
        <v>7</v>
      </c>
      <c r="D14" s="99" t="s">
        <v>8</v>
      </c>
      <c r="F14" s="159"/>
      <c r="G14" s="160"/>
      <c r="H14" s="134"/>
      <c r="I14" s="135"/>
      <c r="J14" s="136"/>
      <c r="L14" s="128" t="s">
        <v>39</v>
      </c>
      <c r="M14" s="128"/>
      <c r="N14" s="128"/>
      <c r="O14" s="128"/>
      <c r="P14" s="110">
        <f>IF(R13=TRUE, 1, 0)</f>
        <v>1</v>
      </c>
    </row>
    <row r="15" spans="1:21" ht="18.75" customHeight="1" x14ac:dyDescent="0.35">
      <c r="A15" s="151" t="s">
        <v>33</v>
      </c>
      <c r="B15" s="152"/>
      <c r="C15" s="100">
        <f>G11+K11</f>
        <v>1300</v>
      </c>
      <c r="D15" s="101">
        <f>H11+L11</f>
        <v>1342</v>
      </c>
      <c r="F15" s="198" t="s">
        <v>13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53" t="s">
        <v>32</v>
      </c>
      <c r="B16" s="154"/>
      <c r="C16" s="104">
        <f>M11+O11</f>
        <v>860</v>
      </c>
      <c r="D16" s="105">
        <f>N11+P11</f>
        <v>0</v>
      </c>
      <c r="F16" s="200" t="s">
        <v>14</v>
      </c>
      <c r="G16" s="201"/>
      <c r="H16" s="143"/>
      <c r="I16" s="144"/>
      <c r="J16" s="145"/>
      <c r="L16" s="130" t="s">
        <v>37</v>
      </c>
      <c r="M16" s="130"/>
      <c r="N16" s="130"/>
      <c r="O16" s="130"/>
      <c r="P16" s="111" t="e">
        <f>IF(R15=TRUE, 1, 0)</f>
        <v>#DIV/0!</v>
      </c>
    </row>
    <row r="17" spans="1:18" ht="18.75" customHeight="1" thickBot="1" x14ac:dyDescent="0.4">
      <c r="A17" s="155" t="s">
        <v>18</v>
      </c>
      <c r="B17" s="156"/>
      <c r="C17" s="102">
        <f>C15-C16</f>
        <v>440</v>
      </c>
      <c r="D17" s="103">
        <f>D15-D16</f>
        <v>1342</v>
      </c>
      <c r="F17" s="161" t="s">
        <v>15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e">
        <f>AND(H18&gt;=-0.02, H18&lt;=0.02)</f>
        <v>#DIV/0!</v>
      </c>
    </row>
    <row r="18" spans="1:18" ht="16.5" customHeight="1" thickBot="1" x14ac:dyDescent="0.3">
      <c r="F18" s="214" t="s">
        <v>16</v>
      </c>
      <c r="G18" s="215"/>
      <c r="H18" s="137" t="e">
        <f>AVERAGE(H15:J17)</f>
        <v>#DIV/0!</v>
      </c>
      <c r="I18" s="138"/>
      <c r="J18" s="139"/>
      <c r="L18" s="126" t="s">
        <v>38</v>
      </c>
      <c r="M18" s="126"/>
      <c r="N18" s="126"/>
      <c r="O18" s="126"/>
      <c r="P18" s="106" t="e">
        <f>IF(R17=TRUE, 1, 0)</f>
        <v>#DIV/0!</v>
      </c>
    </row>
    <row r="19" spans="1:18" ht="13.7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6"/>
      <c r="M19" s="126"/>
      <c r="N19" s="126"/>
      <c r="O19" s="126"/>
      <c r="P19" s="109"/>
    </row>
    <row r="20" spans="1:18" ht="13.7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2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2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19</v>
      </c>
      <c r="B27" s="212"/>
      <c r="C27" s="212"/>
      <c r="D27" s="212"/>
      <c r="E27" s="212"/>
      <c r="F27" s="213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149999999999999" customHeight="1" thickBot="1" x14ac:dyDescent="0.3">
      <c r="A28" s="5" t="s">
        <v>6</v>
      </c>
      <c r="B28" s="166" t="s">
        <v>24</v>
      </c>
      <c r="C28" s="167"/>
      <c r="D28" s="168" t="s">
        <v>23</v>
      </c>
      <c r="E28" s="169"/>
      <c r="F28" s="169"/>
      <c r="G28" s="170"/>
      <c r="H28" s="168" t="s">
        <v>20</v>
      </c>
      <c r="I28" s="170"/>
      <c r="J28" s="169" t="s">
        <v>21</v>
      </c>
      <c r="K28" s="169"/>
      <c r="L28" s="197" t="s">
        <v>3</v>
      </c>
      <c r="M28" s="197"/>
      <c r="N28" s="193" t="s">
        <v>4</v>
      </c>
      <c r="O28" s="194"/>
      <c r="P28" s="63" t="s">
        <v>22</v>
      </c>
    </row>
    <row r="29" spans="1:18" ht="18.75" customHeight="1" thickBot="1" x14ac:dyDescent="0.3">
      <c r="A29" s="64" t="s">
        <v>25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2">
        <f t="shared" ref="P29:P37" si="8">L29-N29</f>
        <v>0</v>
      </c>
    </row>
    <row r="30" spans="1:18" ht="18.75" customHeight="1" thickBot="1" x14ac:dyDescent="0.3">
      <c r="A30" s="65" t="s">
        <v>25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2">
        <f t="shared" si="8"/>
        <v>0</v>
      </c>
    </row>
    <row r="31" spans="1:18" ht="19.149999999999999" customHeight="1" thickBot="1" x14ac:dyDescent="0.3">
      <c r="A31" s="65" t="s">
        <v>25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2">
        <f t="shared" si="8"/>
        <v>0</v>
      </c>
    </row>
    <row r="32" spans="1:18" ht="19.5" customHeight="1" thickBot="1" x14ac:dyDescent="0.3">
      <c r="A32" s="64" t="s">
        <v>25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2">
        <f t="shared" si="8"/>
        <v>0</v>
      </c>
    </row>
    <row r="33" spans="1:16" ht="19.5" customHeight="1" thickBot="1" x14ac:dyDescent="0.3">
      <c r="A33" s="65" t="s">
        <v>25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2">
        <f t="shared" si="8"/>
        <v>0</v>
      </c>
    </row>
    <row r="34" spans="1:16" ht="19.5" customHeight="1" thickBot="1" x14ac:dyDescent="0.3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8"/>
        <v>0</v>
      </c>
    </row>
    <row r="35" spans="1:16" ht="19.5" customHeight="1" thickBot="1" x14ac:dyDescent="0.3">
      <c r="A35" s="64" t="s">
        <v>25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2">
        <f t="shared" si="8"/>
        <v>0</v>
      </c>
    </row>
    <row r="36" spans="1:16" ht="19.5" customHeight="1" thickBot="1" x14ac:dyDescent="0.3">
      <c r="A36" s="65" t="s">
        <v>25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2">
        <f t="shared" si="8"/>
        <v>0</v>
      </c>
    </row>
    <row r="37" spans="1:16" ht="18.75" customHeight="1" x14ac:dyDescent="0.25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2025-02-28T16:19:57Z</cp:lastPrinted>
  <dcterms:created xsi:type="dcterms:W3CDTF">2015-11-16T19:09:52Z</dcterms:created>
  <dcterms:modified xsi:type="dcterms:W3CDTF">2025-02-28T16:20:08Z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