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Ottowa, IL/PROJECT DOCUMENTS/"/>
    </mc:Choice>
  </mc:AlternateContent>
  <xr:revisionPtr revIDLastSave="0" documentId="8_{C31D9C78-E1C6-4886-AF36-D78692367B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<sst xmlns="http://schemas.openxmlformats.org/spreadsheetml/2006/main" count="72" uniqueCount="46">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</sst>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980276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Y13" sqref="Y1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0</v>
      </c>
      <c r="D6" s="24"/>
      <c r="E6" s="23">
        <f t="shared" ref="E6:F7" si="0">C6-G6</f>
        <v>-1750</v>
      </c>
      <c r="F6" s="24">
        <f t="shared" si="0"/>
        <v>0</v>
      </c>
      <c r="G6" s="25">
        <v>1750</v>
      </c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0</v>
      </c>
      <c r="D7" s="36"/>
      <c r="E7" s="35">
        <f t="shared" si="0"/>
        <v>-1700</v>
      </c>
      <c r="F7" s="36">
        <f t="shared" si="0"/>
        <v>0</v>
      </c>
      <c r="G7" s="37">
        <v>1700</v>
      </c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thickBot="1" x14ac:dyDescent="0.3">
      <c r="A10" s="75" t="s">
        <v>45</v>
      </c>
      <c r="B10" s="73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0</v>
      </c>
      <c r="P10" s="54"/>
      <c r="Q10" s="64"/>
      <c r="R10" s="69"/>
    </row>
    <row r="11" spans="1:21" ht="20.149999999999999" customHeight="1" thickBot="1" x14ac:dyDescent="0.3">
      <c r="A11" s="114" t="s">
        <v>14</v>
      </c>
      <c r="B11" s="115"/>
      <c r="C11" s="76">
        <f>SUM(C6:C10)</f>
        <v>0</v>
      </c>
      <c r="D11" s="77">
        <f>SUM(D6:D10)</f>
        <v>0</v>
      </c>
      <c r="E11" s="76">
        <f>SUM(E6:E10)</f>
        <v>-3450</v>
      </c>
      <c r="F11" s="77">
        <f>SUM(F6:F10)</f>
        <v>0</v>
      </c>
      <c r="G11" s="78">
        <f>SUM(G6:G10)</f>
        <v>3450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13">
        <f>SUM(M6:M10)</f>
        <v>3000</v>
      </c>
      <c r="N11" s="82">
        <f>SUM(N6:N10)</f>
        <v>0</v>
      </c>
      <c r="O11" s="83">
        <f>SUM(O6:O10)</f>
        <v>0</v>
      </c>
      <c r="P11" s="84">
        <f>SUM(P6:P10)</f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8" t="s">
        <v>15</v>
      </c>
      <c r="B13" s="85"/>
      <c r="C13" s="85"/>
      <c r="D13" s="85"/>
      <c r="F13" s="207" t="s">
        <v>16</v>
      </c>
      <c r="G13" s="208"/>
      <c r="H13" s="181" t="s">
        <v>17</v>
      </c>
      <c r="I13" s="182"/>
      <c r="J13" s="183"/>
      <c r="L13" s="97" t="s">
        <v>18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14</v>
      </c>
      <c r="B14" s="200"/>
      <c r="C14" s="88" t="s">
        <v>11</v>
      </c>
      <c r="D14" s="89" t="s">
        <v>12</v>
      </c>
      <c r="F14" s="209"/>
      <c r="G14" s="210"/>
      <c r="H14" s="184"/>
      <c r="I14" s="185"/>
      <c r="J14" s="186"/>
      <c r="L14" s="178" t="s">
        <v>19</v>
      </c>
      <c r="M14" s="178"/>
      <c r="N14" s="178"/>
      <c r="O14" s="178"/>
      <c r="P14" s="100">
        <f>IF(R13=TRUE, 1, 0)</f>
        <v>1</v>
      </c>
    </row>
    <row r="15" spans="1:21" ht="18.75" customHeight="1" x14ac:dyDescent="0.35">
      <c r="A15" s="201" t="s">
        <v>20</v>
      </c>
      <c r="B15" s="202"/>
      <c r="C15" s="90">
        <f>G11+K11</f>
        <v>3450</v>
      </c>
      <c r="D15" s="91">
        <f>H11+L11</f>
        <v>0</v>
      </c>
      <c r="F15" s="130" t="s">
        <v>21</v>
      </c>
      <c r="G15" s="131"/>
      <c r="H15" s="190"/>
      <c r="I15" s="191"/>
      <c r="J15" s="192"/>
      <c r="L15" s="179"/>
      <c r="M15" s="179"/>
      <c r="N15" s="179"/>
      <c r="O15" s="17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203" t="s">
        <v>22</v>
      </c>
      <c r="B16" s="204"/>
      <c r="C16" s="94">
        <f>M11+O11</f>
        <v>3000</v>
      </c>
      <c r="D16" s="95">
        <f>N11+P11</f>
        <v>0</v>
      </c>
      <c r="F16" s="132" t="s">
        <v>23</v>
      </c>
      <c r="G16" s="133"/>
      <c r="H16" s="193"/>
      <c r="I16" s="194"/>
      <c r="J16" s="195"/>
      <c r="L16" s="180" t="s">
        <v>24</v>
      </c>
      <c r="M16" s="180"/>
      <c r="N16" s="180"/>
      <c r="O16" s="180"/>
      <c r="P16" s="101" t="e">
        <f>IF(R15=TRUE, 1, 0)</f>
        <v>#DIV/0!</v>
      </c>
    </row>
    <row r="17" spans="1:18" ht="18.75" customHeight="1" thickBot="1" x14ac:dyDescent="0.4">
      <c r="A17" s="205" t="s">
        <v>25</v>
      </c>
      <c r="B17" s="206"/>
      <c r="C17" s="92">
        <f>C15-C16</f>
        <v>450</v>
      </c>
      <c r="D17" s="93">
        <f>D15-D16</f>
        <v>0</v>
      </c>
      <c r="F17" s="211" t="s">
        <v>26</v>
      </c>
      <c r="G17" s="212"/>
      <c r="H17" s="196"/>
      <c r="I17" s="197"/>
      <c r="J17" s="198"/>
      <c r="L17" s="179"/>
      <c r="M17" s="179"/>
      <c r="N17" s="179"/>
      <c r="O17" s="179"/>
      <c r="P17" s="102"/>
      <c r="R17" s="1" t="e">
        <f>AND(H18&gt;=-0.02, H18&lt;=0.02)</f>
        <v>#DIV/0!</v>
      </c>
    </row>
    <row r="18" spans="1:18" ht="16.5" customHeight="1" thickBot="1" x14ac:dyDescent="0.3">
      <c r="F18" s="146" t="s">
        <v>27</v>
      </c>
      <c r="G18" s="147"/>
      <c r="H18" s="187" t="e">
        <f>AVERAGE(H15:J17)</f>
        <v>#DIV/0!</v>
      </c>
      <c r="I18" s="188"/>
      <c r="J18" s="189"/>
      <c r="L18" s="176" t="s">
        <v>28</v>
      </c>
      <c r="M18" s="176"/>
      <c r="N18" s="176"/>
      <c r="O18" s="176"/>
      <c r="P18" s="96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76"/>
      <c r="M19" s="176"/>
      <c r="N19" s="176"/>
      <c r="O19" s="176"/>
      <c r="P19" s="99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29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0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0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30</v>
      </c>
      <c r="B27" s="144"/>
      <c r="C27" s="144"/>
      <c r="D27" s="144"/>
      <c r="E27" s="144"/>
      <c r="F27" s="145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3">
      <c r="A28" s="5" t="s">
        <v>9</v>
      </c>
      <c r="B28" s="169" t="s">
        <v>31</v>
      </c>
      <c r="C28" s="170"/>
      <c r="D28" s="124" t="s">
        <v>32</v>
      </c>
      <c r="E28" s="126"/>
      <c r="F28" s="126"/>
      <c r="G28" s="125"/>
      <c r="H28" s="124" t="s">
        <v>33</v>
      </c>
      <c r="I28" s="125"/>
      <c r="J28" s="126" t="s">
        <v>34</v>
      </c>
      <c r="K28" s="126"/>
      <c r="L28" s="127" t="s">
        <v>6</v>
      </c>
      <c r="M28" s="127"/>
      <c r="N28" s="120" t="s">
        <v>7</v>
      </c>
      <c r="O28" s="121"/>
      <c r="P28" s="61" t="s">
        <v>35</v>
      </c>
    </row>
    <row r="29" spans="1:18" ht="18.75" customHeight="1" thickBot="1" x14ac:dyDescent="0.3">
      <c r="A29" s="62" t="s">
        <v>36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0">
        <f t="shared" ref="P29:P37" si="2">L29-N29</f>
        <v>0</v>
      </c>
    </row>
    <row r="30" spans="1:18" ht="18.75" customHeight="1" thickBot="1" x14ac:dyDescent="0.3">
      <c r="A30" s="63" t="s">
        <v>36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0">
        <f t="shared" si="2"/>
        <v>0</v>
      </c>
    </row>
    <row r="31" spans="1:18" ht="19.149999999999999" customHeight="1" thickBot="1" x14ac:dyDescent="0.3">
      <c r="A31" s="63" t="s">
        <v>36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0">
        <f t="shared" si="2"/>
        <v>0</v>
      </c>
    </row>
    <row r="32" spans="1:18" ht="19.5" customHeight="1" thickBot="1" x14ac:dyDescent="0.3">
      <c r="A32" s="62" t="s">
        <v>36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0">
        <f t="shared" si="2"/>
        <v>0</v>
      </c>
    </row>
    <row r="33" spans="1:16" ht="19.5" customHeight="1" thickBot="1" x14ac:dyDescent="0.3">
      <c r="A33" s="63" t="s">
        <v>36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0">
        <f t="shared" si="2"/>
        <v>0</v>
      </c>
    </row>
    <row r="34" spans="1:16" ht="19.5" customHeight="1" thickBot="1" x14ac:dyDescent="0.3">
      <c r="A34" s="63" t="s">
        <v>36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0">
        <f t="shared" si="2"/>
        <v>0</v>
      </c>
    </row>
    <row r="35" spans="1:16" ht="19.5" customHeight="1" thickBot="1" x14ac:dyDescent="0.3">
      <c r="A35" s="62" t="s">
        <v>36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0">
        <f t="shared" si="2"/>
        <v>0</v>
      </c>
    </row>
    <row r="36" spans="1:16" ht="19.5" customHeight="1" thickBot="1" x14ac:dyDescent="0.3">
      <c r="A36" s="63" t="s">
        <v>36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0">
        <f t="shared" si="2"/>
        <v>0</v>
      </c>
    </row>
    <row r="37" spans="1:16" ht="18.75" customHeight="1" x14ac:dyDescent="0.25">
      <c r="A37" s="63" t="s">
        <v>36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0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2025-04-15T16:06:30Z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