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8f5df5b6cee373d/Desktop/"/>
    </mc:Choice>
  </mc:AlternateContent>
  <xr:revisionPtr revIDLastSave="0" documentId="8_{A09087B2-CEF9-4B70-9978-5C509023FC0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<sst xmlns="http://schemas.openxmlformats.org/spreadsheetml/2006/main" count="69" uniqueCount="50">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</sst>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="55" zoomScaleNormal="55" zoomScaleSheetLayoutView="55" workbookViewId="0">
      <selection activeCell="F15" sqref="F15:G15"/>
    </sheetView>
  </sheetViews>
  <sheetFormatPr defaultColWidth="9.08984375" defaultRowHeight="12.5" x14ac:dyDescent="0.25"/>
  <cols>
    <col min="1" max="1" width="10.6328125" style="1" customWidth="1"/>
    <col min="2" max="2" width="13.6328125" style="1" customWidth="1"/>
    <col min="3" max="3" width="10.7265625" style="1" customWidth="1"/>
    <col min="4" max="4" width="9.7265625" style="1" customWidth="1"/>
    <col min="5" max="5" width="9.6328125" style="1" customWidth="1"/>
    <col min="6" max="6" width="10" style="1" customWidth="1"/>
    <col min="7" max="7" width="8.632812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36328125" style="1" customWidth="1"/>
    <col min="12" max="12" width="7.7265625" style="1" customWidth="1"/>
    <col min="13" max="13" width="8.26953125" style="1" customWidth="1"/>
    <col min="14" max="14" width="7.6328125" style="1" customWidth="1"/>
    <col min="15" max="15" width="8" style="1" bestFit="1" customWidth="1"/>
    <col min="16" max="16" width="9.08984375" style="1" bestFit="1" customWidth="1"/>
    <col min="17" max="17" width="17.36328125" style="1" customWidth="1"/>
    <col min="18" max="21" width="9.08984375" style="1" hidden="1" customWidth="1"/>
    <col min="22" max="16384" width="9.08984375" style="1"/>
  </cols>
  <sheetData>
    <row r="1" spans="1:21" ht="165.75" customHeight="1" x14ac:dyDescent="0.25"/>
    <row r="2" spans="1:21" ht="21.75" customHeight="1" x14ac:dyDescent="0.4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45">
      <c r="A3" s="96"/>
    </row>
    <row r="4" spans="1:21" ht="20.149999999999999" customHeight="1" thickBot="1" x14ac:dyDescent="0.3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49999999999999" customHeight="1" thickBot="1" x14ac:dyDescent="0.3">
      <c r="A6" s="75" t="s">
        <v>28</v>
      </c>
      <c r="B6" s="73" t="s">
        <v>47</v>
      </c>
      <c r="C6" s="23">
        <v>3400</v>
      </c>
      <c r="D6" s="24">
        <v>3283</v>
      </c>
      <c r="E6" s="23">
        <f t="shared" ref="E6:F7" si="0">C6-G6</f>
        <v>2900</v>
      </c>
      <c r="F6" s="24">
        <f t="shared" si="0"/>
        <v>2745</v>
      </c>
      <c r="G6" s="25">
        <v>500</v>
      </c>
      <c r="H6" s="26">
        <v>538</v>
      </c>
      <c r="I6" s="27">
        <f>G6/C6</f>
        <v>0.14705882352941177</v>
      </c>
      <c r="J6" s="28">
        <f>H6/D6</f>
        <v>0.16387450502589096</v>
      </c>
      <c r="K6" s="29"/>
      <c r="L6" s="30"/>
      <c r="M6" s="31"/>
      <c r="N6" s="32"/>
      <c r="O6" s="33"/>
      <c r="P6" s="34"/>
      <c r="Q6" s="71"/>
      <c r="R6" s="69"/>
    </row>
    <row r="7" spans="1:21" ht="20.149999999999999" customHeight="1" x14ac:dyDescent="0.25">
      <c r="A7" s="76" t="s">
        <v>29</v>
      </c>
      <c r="B7" s="74" t="s">
        <v>48</v>
      </c>
      <c r="C7" s="23">
        <v>3400</v>
      </c>
      <c r="D7" s="36">
        <v>3384</v>
      </c>
      <c r="E7" s="35">
        <f t="shared" si="0"/>
        <v>2400</v>
      </c>
      <c r="F7" s="36">
        <f t="shared" si="0"/>
        <v>2359</v>
      </c>
      <c r="G7" s="37">
        <v>1000</v>
      </c>
      <c r="H7" s="38">
        <v>1025</v>
      </c>
      <c r="I7" s="39">
        <f t="shared" ref="I7:J7" si="1">G7/C7</f>
        <v>0.29411764705882354</v>
      </c>
      <c r="J7" s="40">
        <f t="shared" si="1"/>
        <v>0.30289598108747046</v>
      </c>
      <c r="K7" s="41"/>
      <c r="L7" s="42"/>
      <c r="M7" s="43"/>
      <c r="N7" s="44"/>
      <c r="O7" s="45"/>
      <c r="P7" s="46"/>
      <c r="Q7" s="64"/>
      <c r="R7" s="69"/>
    </row>
    <row r="8" spans="1:21" ht="20.149999999999999" customHeight="1" x14ac:dyDescent="0.2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>
        <v>2104</v>
      </c>
      <c r="M8" s="43"/>
      <c r="N8" s="44"/>
      <c r="O8" s="45"/>
      <c r="P8" s="46"/>
      <c r="Q8" s="52"/>
      <c r="R8" s="69"/>
    </row>
    <row r="9" spans="1:21" ht="20.149999999999999" customHeight="1" x14ac:dyDescent="0.2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>
        <v>3210</v>
      </c>
      <c r="O9" s="45"/>
      <c r="P9" s="46"/>
      <c r="Q9" s="64"/>
      <c r="R9" s="69"/>
    </row>
    <row r="10" spans="1:21" ht="20.149999999999999" customHeight="1" thickBot="1" x14ac:dyDescent="0.3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152</v>
      </c>
      <c r="Q10" s="64"/>
      <c r="R10" s="69"/>
    </row>
    <row r="11" spans="1:21" ht="20.149999999999999" customHeight="1" thickBot="1" x14ac:dyDescent="0.3">
      <c r="A11" s="113" t="s">
        <v>31</v>
      </c>
      <c r="B11" s="114"/>
      <c r="C11" s="77">
        <f t="shared" ref="C11:H11" si="2">SUM(C6:C10)</f>
        <v>6800</v>
      </c>
      <c r="D11" s="78">
        <f t="shared" si="2"/>
        <v>6667</v>
      </c>
      <c r="E11" s="77">
        <f t="shared" si="2"/>
        <v>5300</v>
      </c>
      <c r="F11" s="78">
        <f t="shared" si="2"/>
        <v>5104</v>
      </c>
      <c r="G11" s="79">
        <f t="shared" si="2"/>
        <v>1500</v>
      </c>
      <c r="H11" s="80">
        <f t="shared" si="2"/>
        <v>1563</v>
      </c>
      <c r="I11" s="81"/>
      <c r="J11" s="82"/>
      <c r="K11" s="79">
        <f t="shared" ref="K11:P11" si="3">SUM(K6:K10)</f>
        <v>1950</v>
      </c>
      <c r="L11" s="80">
        <f t="shared" si="3"/>
        <v>2104</v>
      </c>
      <c r="M11" s="112">
        <f t="shared" si="3"/>
        <v>3200</v>
      </c>
      <c r="N11" s="83">
        <f t="shared" si="3"/>
        <v>3210</v>
      </c>
      <c r="O11" s="84">
        <f t="shared" si="3"/>
        <v>150</v>
      </c>
      <c r="P11" s="85">
        <f t="shared" si="3"/>
        <v>152</v>
      </c>
      <c r="Q11" s="52"/>
      <c r="R11" s="69"/>
    </row>
    <row r="12" spans="1:21" ht="20.149999999999999" customHeight="1" thickBot="1" x14ac:dyDescent="0.3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49999999999999" customHeight="1" thickBot="1" x14ac:dyDescent="0.35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35">
      <c r="A15" s="193" t="s">
        <v>34</v>
      </c>
      <c r="B15" s="194"/>
      <c r="C15" s="99">
        <f>G11+K11</f>
        <v>3450</v>
      </c>
      <c r="D15" s="100">
        <f>H11+L11</f>
        <v>3667</v>
      </c>
      <c r="F15" s="123" t="s">
        <v>15</v>
      </c>
      <c r="G15" s="124"/>
      <c r="H15" s="182">
        <v>8.0000000000000002E-3</v>
      </c>
      <c r="I15" s="183"/>
      <c r="J15" s="184"/>
      <c r="L15" s="171"/>
      <c r="M15" s="171"/>
      <c r="N15" s="171"/>
      <c r="O15" s="171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4">
      <c r="A16" s="195" t="s">
        <v>33</v>
      </c>
      <c r="B16" s="196"/>
      <c r="C16" s="103">
        <f>M11+O11</f>
        <v>3350</v>
      </c>
      <c r="D16" s="104">
        <f>N11+P11</f>
        <v>3362</v>
      </c>
      <c r="F16" s="125" t="s">
        <v>16</v>
      </c>
      <c r="G16" s="126"/>
      <c r="H16" s="185">
        <v>7.0000000000000001E-3</v>
      </c>
      <c r="I16" s="186"/>
      <c r="J16" s="187"/>
      <c r="L16" s="172" t="s">
        <v>38</v>
      </c>
      <c r="M16" s="172"/>
      <c r="N16" s="172"/>
      <c r="O16" s="172"/>
      <c r="P16" s="110">
        <f>IF(R15=TRUE, 1, 0)</f>
        <v>1</v>
      </c>
    </row>
    <row r="17" spans="1:18" ht="18.75" customHeight="1" thickBot="1" x14ac:dyDescent="0.4">
      <c r="A17" s="197" t="s">
        <v>20</v>
      </c>
      <c r="B17" s="198"/>
      <c r="C17" s="101">
        <f>C15-C16</f>
        <v>100</v>
      </c>
      <c r="D17" s="102">
        <f>D15-D16</f>
        <v>305</v>
      </c>
      <c r="F17" s="165" t="s">
        <v>17</v>
      </c>
      <c r="G17" s="166"/>
      <c r="H17" s="188">
        <v>4.0000000000000001E-3</v>
      </c>
      <c r="I17" s="189"/>
      <c r="J17" s="190"/>
      <c r="L17" s="171"/>
      <c r="M17" s="171"/>
      <c r="N17" s="171"/>
      <c r="O17" s="171"/>
      <c r="P17" s="111"/>
      <c r="R17" s="1" t="b">
        <f>AND(H18&gt;=-0.02, H18&lt;=0.02)</f>
        <v>1</v>
      </c>
    </row>
    <row r="18" spans="1:18" ht="16.5" customHeight="1" thickBot="1" x14ac:dyDescent="0.3">
      <c r="F18" s="139" t="s">
        <v>18</v>
      </c>
      <c r="G18" s="140"/>
      <c r="H18" s="179">
        <f>AVERAGE(H15:J17)</f>
        <v>6.3333333333333332E-3</v>
      </c>
      <c r="I18" s="180"/>
      <c r="J18" s="181"/>
      <c r="L18" s="168" t="s">
        <v>39</v>
      </c>
      <c r="M18" s="168"/>
      <c r="N18" s="168"/>
      <c r="O18" s="168"/>
      <c r="P18" s="105">
        <f>IF(R17=TRUE, 1, 0)</f>
        <v>1</v>
      </c>
    </row>
    <row r="19" spans="1:18" ht="13.7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3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49999999999999" customHeight="1" x14ac:dyDescent="0.2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49999999999999" customHeight="1" thickBot="1" x14ac:dyDescent="0.3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3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25">
      <c r="A29" s="63" t="s">
        <v>27</v>
      </c>
      <c r="B29" s="147" t="s">
        <v>44</v>
      </c>
      <c r="C29" s="148"/>
      <c r="D29" s="143" t="s">
        <v>49</v>
      </c>
      <c r="E29" s="167"/>
      <c r="F29" s="167"/>
      <c r="G29" s="144"/>
      <c r="H29" s="143" t="s">
        <v>45</v>
      </c>
      <c r="I29" s="144"/>
      <c r="J29" s="145" t="s">
        <v>46</v>
      </c>
      <c r="K29" s="146"/>
      <c r="L29" s="141">
        <v>1950</v>
      </c>
      <c r="M29" s="142"/>
      <c r="N29" s="117">
        <v>3200</v>
      </c>
      <c r="O29" s="118"/>
      <c r="P29" s="61">
        <f t="shared" ref="P29" si="4">L29-N29</f>
        <v>-1250</v>
      </c>
    </row>
    <row r="30" spans="1: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L570" s="2"/>
      <c r="M570" s="2"/>
      <c r="N570" s="2"/>
      <c r="O570" s="2"/>
    </row>
    <row r="571" spans="1:15" x14ac:dyDescent="0.25">
      <c r="L571" s="2"/>
      <c r="M571" s="2"/>
      <c r="N571" s="2"/>
      <c r="O571" s="2"/>
    </row>
    <row r="572" spans="1:15" x14ac:dyDescent="0.25">
      <c r="L572" s="2"/>
      <c r="M572" s="2"/>
      <c r="N572" s="2"/>
      <c r="O572" s="2"/>
    </row>
    <row r="573" spans="1:15" x14ac:dyDescent="0.25"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National TAB</cp:lastModifiedBy>
  <cp:revision/>
  <cp:lastPrinted>2017-11-15T17:23:59Z</cp:lastPrinted>
  <dcterms:created xsi:type="dcterms:W3CDTF">2015-11-16T19:09:52Z</dcterms:created>
  <dcterms:modified xsi:type="dcterms:W3CDTF">2023-07-11T15:14:45Z</dcterms:modified>
</cp:coreProperties>
</file>