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A851AA84-4865-4B82-82DE-6391C1105D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<sst xmlns="http://schemas.openxmlformats.org/spreadsheetml/2006/main" count="74" uniqueCount="48">
  <si>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</si>
  <si>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</si>
  <si>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</si>
  <si>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</si>
  <si>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</si>
  <si>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</si>
  <si>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</si>
  <si>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</si>
  <si>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</si>
  <si>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</si>
  <si>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</si>
  <si>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</si>
  <si>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</si>
  <si>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</si>
  <si>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</si>
  <si>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</si>
  <si>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</si>
  <si>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MUA-1</t>
  </si>
  <si>
    <t xml:space="preserve"> </t>
  </si>
  <si>
    <t>EF-1</t>
  </si>
  <si>
    <t>EF-2</t>
  </si>
  <si>
    <t>EF-3</t>
  </si>
  <si>
    <t>EF-4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</si>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</sst>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4" zoomScale="130" zoomScaleNormal="55" zoomScaleSheetLayoutView="130" workbookViewId="0">
      <selection activeCell="K11" sqref="K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35">
      <c r="A3" s="100"/>
    </row>
    <row r="4" spans="1:18" ht="20.100000000000001" customHeight="1" thickBot="1" x14ac:dyDescent="0.3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9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 x14ac:dyDescent="0.25">
      <c r="A6" s="79" t="s">
        <v>13</v>
      </c>
      <c r="B6" s="77"/>
      <c r="C6" s="23">
        <v>3600</v>
      </c>
      <c r="D6" s="24"/>
      <c r="E6" s="23">
        <f t="shared" ref="E6:F7" si="0">C6-G6</f>
        <v>2880</v>
      </c>
      <c r="F6" s="24">
        <f t="shared" si="0"/>
        <v>0</v>
      </c>
      <c r="G6" s="25">
        <v>720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5">
      <c r="A7" s="80" t="s">
        <v>14</v>
      </c>
      <c r="B7" s="78"/>
      <c r="C7" s="35">
        <v>3600</v>
      </c>
      <c r="D7" s="36"/>
      <c r="E7" s="35">
        <f t="shared" si="0"/>
        <v>2880</v>
      </c>
      <c r="F7" s="36">
        <f t="shared" si="0"/>
        <v>0</v>
      </c>
      <c r="G7" s="37">
        <v>720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25">
      <c r="A8" s="80" t="s">
        <v>15</v>
      </c>
      <c r="B8" s="78"/>
      <c r="C8" s="35">
        <v>3600</v>
      </c>
      <c r="D8" s="36"/>
      <c r="E8" s="35">
        <f t="shared" ref="E8:E9" si="2">C8-G8</f>
        <v>2880</v>
      </c>
      <c r="F8" s="36">
        <f t="shared" ref="F8:F9" si="3">D8-H8</f>
        <v>0</v>
      </c>
      <c r="G8" s="37">
        <v>720</v>
      </c>
      <c r="H8" s="38"/>
      <c r="I8" s="39">
        <f t="shared" ref="I8:I9" si="4">G8/C8</f>
        <v>0.2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5">
      <c r="A9" s="80" t="s">
        <v>16</v>
      </c>
      <c r="B9" s="78"/>
      <c r="C9" s="35">
        <v>2700</v>
      </c>
      <c r="D9" s="36"/>
      <c r="E9" s="35">
        <f t="shared" si="2"/>
        <v>2160</v>
      </c>
      <c r="F9" s="36">
        <f t="shared" si="3"/>
        <v>0</v>
      </c>
      <c r="G9" s="37">
        <v>540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 x14ac:dyDescent="0.25">
      <c r="A10" s="80" t="s">
        <v>17</v>
      </c>
      <c r="B10" s="78"/>
      <c r="C10" s="47"/>
      <c r="D10" s="48"/>
      <c r="E10" s="47" t="s">
        <v>18</v>
      </c>
      <c r="F10" s="48"/>
      <c r="G10" s="41"/>
      <c r="H10" s="42"/>
      <c r="I10" s="49"/>
      <c r="J10" s="42"/>
      <c r="K10" s="37">
        <v>5806</v>
      </c>
      <c r="L10" s="38"/>
      <c r="M10" s="43"/>
      <c r="N10" s="44"/>
      <c r="O10" s="45"/>
      <c r="P10" s="46"/>
      <c r="Q10" s="55"/>
      <c r="R10" s="73"/>
    </row>
    <row r="11" spans="1:18" ht="20.100000000000001" customHeight="1" x14ac:dyDescent="0.25">
      <c r="A11" s="80" t="s">
        <v>19</v>
      </c>
      <c r="B11" s="78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3583</v>
      </c>
      <c r="N11" s="51"/>
      <c r="O11" s="45"/>
      <c r="P11" s="46"/>
      <c r="Q11" s="68"/>
      <c r="R11" s="73"/>
    </row>
    <row r="12" spans="1:18" ht="20.100000000000001" customHeight="1" x14ac:dyDescent="0.25">
      <c r="A12" s="80" t="s">
        <v>20</v>
      </c>
      <c r="B12" s="78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1800</v>
      </c>
      <c r="N12" s="51"/>
      <c r="O12" s="45"/>
      <c r="P12" s="46"/>
      <c r="Q12" s="68"/>
      <c r="R12" s="73"/>
    </row>
    <row r="13" spans="1:18" ht="20.100000000000001" customHeight="1" x14ac:dyDescent="0.25">
      <c r="A13" s="80" t="s">
        <v>21</v>
      </c>
      <c r="B13" s="78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1875</v>
      </c>
      <c r="N13" s="51"/>
      <c r="O13" s="45"/>
      <c r="P13" s="46"/>
      <c r="Q13" s="68"/>
      <c r="R13" s="73"/>
    </row>
    <row r="14" spans="1:18" ht="20.100000000000001" customHeight="1" x14ac:dyDescent="0.25">
      <c r="A14" s="80" t="s">
        <v>22</v>
      </c>
      <c r="B14" s="78"/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600</v>
      </c>
      <c r="N14" s="51"/>
      <c r="O14" s="45"/>
      <c r="P14" s="46"/>
      <c r="Q14" s="68"/>
      <c r="R14" s="73"/>
    </row>
    <row r="15" spans="1:18" ht="20.100000000000001" customHeight="1" thickBot="1" x14ac:dyDescent="0.3">
      <c r="A15" s="90" t="s">
        <v>23</v>
      </c>
      <c r="B15" s="78"/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3">
        <v>150</v>
      </c>
      <c r="P15" s="54"/>
      <c r="Q15" s="68"/>
      <c r="R15" s="73"/>
    </row>
    <row r="16" spans="1:18" ht="20.100000000000001" customHeight="1" thickBot="1" x14ac:dyDescent="0.3">
      <c r="A16" s="90" t="s">
        <v>47</v>
      </c>
      <c r="B16" s="91"/>
      <c r="C16" s="92"/>
      <c r="D16" s="93"/>
      <c r="E16" s="94"/>
      <c r="F16" s="93"/>
      <c r="G16" s="95"/>
      <c r="H16" s="57"/>
      <c r="I16" s="56"/>
      <c r="J16" s="57"/>
      <c r="K16" s="95"/>
      <c r="L16" s="57"/>
      <c r="M16" s="96"/>
      <c r="N16" s="97"/>
      <c r="O16" s="58">
        <v>150</v>
      </c>
      <c r="P16" s="59"/>
      <c r="Q16" s="68"/>
      <c r="R16" s="73"/>
    </row>
    <row r="17" spans="1:21" ht="20.100000000000001" customHeight="1" thickBot="1" x14ac:dyDescent="0.3">
      <c r="A17" s="117" t="s">
        <v>24</v>
      </c>
      <c r="B17" s="118"/>
      <c r="C17" s="81">
        <f>SUM(C6:C16)</f>
        <v>13500</v>
      </c>
      <c r="D17" s="82">
        <f>SUM(D6:D16)</f>
        <v>0</v>
      </c>
      <c r="E17" s="81">
        <f>SUM(E6:E16)</f>
        <v>10800</v>
      </c>
      <c r="F17" s="82">
        <f>SUM(F6:F16)</f>
        <v>0</v>
      </c>
      <c r="G17" s="83">
        <f>SUM(G6:G16)</f>
        <v>2700</v>
      </c>
      <c r="H17" s="84">
        <f>SUM(H6:H16)</f>
        <v>0</v>
      </c>
      <c r="I17" s="85"/>
      <c r="J17" s="86"/>
      <c r="K17" s="83">
        <f>SUM(K6:K16)</f>
        <v>5806</v>
      </c>
      <c r="L17" s="84">
        <f>SUM(L6:L16)</f>
        <v>0</v>
      </c>
      <c r="M17" s="116">
        <f>SUM(M6:M16)</f>
        <v>7858</v>
      </c>
      <c r="N17" s="87">
        <f>SUM(N6:N16)</f>
        <v>0</v>
      </c>
      <c r="O17" s="88">
        <f>SUM(O6:O16)</f>
        <v>300</v>
      </c>
      <c r="P17" s="89">
        <f>SUM(P6:P16)</f>
        <v>0</v>
      </c>
      <c r="Q17" s="55"/>
      <c r="R17" s="73"/>
    </row>
    <row r="18" spans="1:21" ht="20.100000000000001" customHeight="1" thickBot="1" x14ac:dyDescent="0.3">
      <c r="A18" s="70"/>
      <c r="B18" s="60"/>
      <c r="C18" s="60"/>
      <c r="D18" s="60"/>
      <c r="E18" s="60"/>
      <c r="F18" s="71"/>
      <c r="G18" s="71"/>
      <c r="H18" s="76"/>
      <c r="I18" s="76"/>
      <c r="J18" s="71"/>
      <c r="K18" s="71"/>
      <c r="L18" s="72"/>
      <c r="M18" s="72"/>
      <c r="N18" s="72"/>
      <c r="O18" s="72"/>
      <c r="P18" s="55"/>
      <c r="Q18" s="73"/>
    </row>
    <row r="19" spans="1:21" ht="20.100000000000001" customHeight="1" thickBot="1" x14ac:dyDescent="0.3">
      <c r="A19" s="111" t="s">
        <v>25</v>
      </c>
      <c r="B19" s="98"/>
      <c r="C19" s="98"/>
      <c r="D19" s="98"/>
      <c r="F19" s="210" t="s">
        <v>26</v>
      </c>
      <c r="G19" s="211"/>
      <c r="H19" s="184" t="s">
        <v>27</v>
      </c>
      <c r="I19" s="185"/>
      <c r="J19" s="186"/>
      <c r="L19" s="110" t="s">
        <v>28</v>
      </c>
      <c r="M19" s="99"/>
      <c r="N19" s="99"/>
      <c r="O19" s="99"/>
      <c r="P19" s="99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202" t="s">
        <v>24</v>
      </c>
      <c r="B20" s="203"/>
      <c r="C20" s="101" t="s">
        <v>11</v>
      </c>
      <c r="D20" s="102" t="s">
        <v>12</v>
      </c>
      <c r="F20" s="212"/>
      <c r="G20" s="213"/>
      <c r="H20" s="187"/>
      <c r="I20" s="188"/>
      <c r="J20" s="189"/>
      <c r="L20" s="181" t="s">
        <v>29</v>
      </c>
      <c r="M20" s="181"/>
      <c r="N20" s="181"/>
      <c r="O20" s="181"/>
      <c r="P20" s="113">
        <f>IF(R19=TRUE, 1, 0)</f>
        <v>1</v>
      </c>
    </row>
    <row r="21" spans="1:21" ht="18.75" customHeight="1" x14ac:dyDescent="0.25">
      <c r="A21" s="204" t="s">
        <v>30</v>
      </c>
      <c r="B21" s="205"/>
      <c r="C21" s="103">
        <f>G17+K17</f>
        <v>8506</v>
      </c>
      <c r="D21" s="104">
        <f>H17+L17</f>
        <v>0</v>
      </c>
      <c r="F21" s="133" t="s">
        <v>31</v>
      </c>
      <c r="G21" s="134"/>
      <c r="H21" s="193"/>
      <c r="I21" s="194"/>
      <c r="J21" s="195"/>
      <c r="L21" s="182"/>
      <c r="M21" s="182"/>
      <c r="N21" s="182"/>
      <c r="O21" s="182"/>
      <c r="P21" s="115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3">
      <c r="A22" s="206" t="s">
        <v>32</v>
      </c>
      <c r="B22" s="207"/>
      <c r="C22" s="107">
        <f>M17+O17</f>
        <v>8158</v>
      </c>
      <c r="D22" s="108">
        <f>N17+P17</f>
        <v>0</v>
      </c>
      <c r="F22" s="135" t="s">
        <v>33</v>
      </c>
      <c r="G22" s="136"/>
      <c r="H22" s="196"/>
      <c r="I22" s="197"/>
      <c r="J22" s="198"/>
      <c r="L22" s="183" t="s">
        <v>34</v>
      </c>
      <c r="M22" s="183"/>
      <c r="N22" s="183"/>
      <c r="O22" s="183"/>
      <c r="P22" s="114" t="e">
        <f>IF(R21=TRUE, 1, 0)</f>
        <v>#DIV/0!</v>
      </c>
    </row>
    <row r="23" spans="1:21" ht="18.75" customHeight="1" thickBot="1" x14ac:dyDescent="0.35">
      <c r="A23" s="208" t="s">
        <v>35</v>
      </c>
      <c r="B23" s="209"/>
      <c r="C23" s="105">
        <f>C21-C22</f>
        <v>348</v>
      </c>
      <c r="D23" s="106">
        <f>D21-D22</f>
        <v>0</v>
      </c>
      <c r="F23" s="214" t="s">
        <v>36</v>
      </c>
      <c r="G23" s="215"/>
      <c r="H23" s="199"/>
      <c r="I23" s="200"/>
      <c r="J23" s="201"/>
      <c r="L23" s="182"/>
      <c r="M23" s="182"/>
      <c r="N23" s="182"/>
      <c r="O23" s="182"/>
      <c r="P23" s="115"/>
      <c r="R23" s="1" t="e">
        <f>AND(H24&gt;=-0.02, H24&lt;=0.02)</f>
        <v>#DIV/0!</v>
      </c>
    </row>
    <row r="24" spans="1:21" ht="16.5" customHeight="1" thickBot="1" x14ac:dyDescent="0.3">
      <c r="F24" s="149" t="s">
        <v>37</v>
      </c>
      <c r="G24" s="150"/>
      <c r="H24" s="190" t="e">
        <f>AVERAGE(H21:J23)</f>
        <v>#DIV/0!</v>
      </c>
      <c r="I24" s="191"/>
      <c r="J24" s="192"/>
      <c r="L24" s="179" t="s">
        <v>38</v>
      </c>
      <c r="M24" s="179"/>
      <c r="N24" s="179"/>
      <c r="O24" s="179"/>
      <c r="P24" s="109" t="e">
        <f>IF(R23=TRUE, 1, 0)</f>
        <v>#DIV/0!</v>
      </c>
    </row>
    <row r="25" spans="1:21" ht="13.65" customHeight="1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179"/>
      <c r="M25" s="179"/>
      <c r="N25" s="179"/>
      <c r="O25" s="179"/>
      <c r="P25" s="112"/>
    </row>
    <row r="26" spans="1:21" ht="13.65" customHeigh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62"/>
      <c r="M26" s="62"/>
      <c r="N26" s="63"/>
      <c r="O26" s="63"/>
      <c r="P26" s="7"/>
      <c r="Q26" s="7"/>
    </row>
    <row r="27" spans="1:21" ht="13.5" customHeight="1" thickBot="1" x14ac:dyDescent="0.3">
      <c r="A27" s="3" t="s">
        <v>39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13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74"/>
    </row>
    <row r="29" spans="1:21" ht="20.100000000000001" customHeight="1" x14ac:dyDescent="0.25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2"/>
      <c r="Q29" s="74"/>
    </row>
    <row r="30" spans="1:21" ht="20.100000000000001" customHeight="1" thickBot="1" x14ac:dyDescent="0.3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5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46" t="s">
        <v>40</v>
      </c>
      <c r="B33" s="147"/>
      <c r="C33" s="147"/>
      <c r="D33" s="147"/>
      <c r="E33" s="147"/>
      <c r="F33" s="148"/>
      <c r="G33" s="60"/>
      <c r="H33" s="60"/>
      <c r="I33" s="60"/>
      <c r="J33" s="60"/>
      <c r="K33" s="60"/>
      <c r="L33" s="60"/>
      <c r="M33" s="60"/>
      <c r="N33" s="60"/>
      <c r="O33" s="60"/>
      <c r="P33" s="55"/>
      <c r="Q33" s="61"/>
    </row>
    <row r="34" spans="1:17" ht="19.2" customHeight="1" thickBot="1" x14ac:dyDescent="0.3">
      <c r="A34" s="5" t="s">
        <v>9</v>
      </c>
      <c r="B34" s="172" t="s">
        <v>41</v>
      </c>
      <c r="C34" s="173"/>
      <c r="D34" s="127" t="s">
        <v>42</v>
      </c>
      <c r="E34" s="129"/>
      <c r="F34" s="129"/>
      <c r="G34" s="128"/>
      <c r="H34" s="127" t="s">
        <v>43</v>
      </c>
      <c r="I34" s="128"/>
      <c r="J34" s="129" t="s">
        <v>44</v>
      </c>
      <c r="K34" s="129"/>
      <c r="L34" s="130" t="s">
        <v>6</v>
      </c>
      <c r="M34" s="130"/>
      <c r="N34" s="123" t="s">
        <v>7</v>
      </c>
      <c r="O34" s="124"/>
      <c r="P34" s="65" t="s">
        <v>45</v>
      </c>
    </row>
    <row r="35" spans="1:17" ht="18.75" customHeight="1" thickBot="1" x14ac:dyDescent="0.3">
      <c r="A35" s="66" t="s">
        <v>46</v>
      </c>
      <c r="B35" s="170"/>
      <c r="C35" s="171"/>
      <c r="D35" s="162"/>
      <c r="E35" s="176"/>
      <c r="F35" s="176"/>
      <c r="G35" s="163"/>
      <c r="H35" s="162"/>
      <c r="I35" s="163"/>
      <c r="J35" s="164"/>
      <c r="K35" s="165"/>
      <c r="L35" s="121"/>
      <c r="M35" s="122"/>
      <c r="N35" s="125"/>
      <c r="O35" s="126"/>
      <c r="P35" s="64">
        <f t="shared" ref="P35:P43" si="6">L35-N35</f>
        <v>0</v>
      </c>
    </row>
    <row r="36" spans="1:17" ht="18.75" customHeight="1" thickBot="1" x14ac:dyDescent="0.3">
      <c r="A36" s="67" t="s">
        <v>46</v>
      </c>
      <c r="B36" s="169"/>
      <c r="C36" s="169"/>
      <c r="D36" s="131"/>
      <c r="E36" s="168"/>
      <c r="F36" s="168"/>
      <c r="G36" s="132"/>
      <c r="H36" s="131"/>
      <c r="I36" s="132"/>
      <c r="J36" s="119"/>
      <c r="K36" s="120"/>
      <c r="L36" s="121"/>
      <c r="M36" s="122"/>
      <c r="N36" s="125"/>
      <c r="O36" s="126"/>
      <c r="P36" s="64">
        <f t="shared" si="6"/>
        <v>0</v>
      </c>
    </row>
    <row r="37" spans="1:17" ht="19.2" customHeight="1" thickBot="1" x14ac:dyDescent="0.3">
      <c r="A37" s="67" t="s">
        <v>46</v>
      </c>
      <c r="B37" s="174"/>
      <c r="C37" s="175"/>
      <c r="D37" s="131"/>
      <c r="E37" s="168"/>
      <c r="F37" s="168"/>
      <c r="G37" s="132"/>
      <c r="H37" s="131"/>
      <c r="I37" s="132"/>
      <c r="J37" s="131"/>
      <c r="K37" s="161"/>
      <c r="L37" s="166"/>
      <c r="M37" s="167"/>
      <c r="N37" s="177"/>
      <c r="O37" s="178"/>
      <c r="P37" s="64">
        <f t="shared" si="6"/>
        <v>0</v>
      </c>
    </row>
    <row r="38" spans="1:17" ht="19.5" customHeight="1" thickBot="1" x14ac:dyDescent="0.3">
      <c r="A38" s="66" t="s">
        <v>46</v>
      </c>
      <c r="B38" s="216"/>
      <c r="C38" s="217"/>
      <c r="D38" s="174"/>
      <c r="E38" s="218"/>
      <c r="F38" s="218"/>
      <c r="G38" s="175"/>
      <c r="H38" s="174"/>
      <c r="I38" s="175"/>
      <c r="J38" s="174"/>
      <c r="K38" s="175"/>
      <c r="L38" s="166"/>
      <c r="M38" s="167"/>
      <c r="N38" s="177"/>
      <c r="O38" s="178"/>
      <c r="P38" s="64">
        <f t="shared" si="6"/>
        <v>0</v>
      </c>
    </row>
    <row r="39" spans="1:17" ht="19.5" customHeight="1" thickBot="1" x14ac:dyDescent="0.3">
      <c r="A39" s="67" t="s">
        <v>46</v>
      </c>
      <c r="B39" s="174"/>
      <c r="C39" s="175"/>
      <c r="D39" s="131"/>
      <c r="E39" s="168"/>
      <c r="F39" s="168"/>
      <c r="G39" s="132"/>
      <c r="H39" s="131"/>
      <c r="I39" s="132"/>
      <c r="J39" s="131"/>
      <c r="K39" s="132"/>
      <c r="L39" s="166"/>
      <c r="M39" s="167"/>
      <c r="N39" s="177"/>
      <c r="O39" s="178"/>
      <c r="P39" s="64">
        <f t="shared" si="6"/>
        <v>0</v>
      </c>
    </row>
    <row r="40" spans="1:17" ht="19.5" customHeight="1" thickBot="1" x14ac:dyDescent="0.3">
      <c r="A40" s="67" t="s">
        <v>46</v>
      </c>
      <c r="B40" s="174"/>
      <c r="C40" s="175"/>
      <c r="D40" s="131"/>
      <c r="E40" s="168"/>
      <c r="F40" s="168"/>
      <c r="G40" s="132"/>
      <c r="H40" s="131"/>
      <c r="I40" s="132"/>
      <c r="J40" s="131"/>
      <c r="K40" s="132"/>
      <c r="L40" s="166"/>
      <c r="M40" s="167"/>
      <c r="N40" s="177"/>
      <c r="O40" s="178"/>
      <c r="P40" s="64">
        <f t="shared" si="6"/>
        <v>0</v>
      </c>
    </row>
    <row r="41" spans="1:17" ht="19.5" customHeight="1" thickBot="1" x14ac:dyDescent="0.3">
      <c r="A41" s="66" t="s">
        <v>46</v>
      </c>
      <c r="B41" s="216"/>
      <c r="C41" s="217"/>
      <c r="D41" s="174"/>
      <c r="E41" s="218"/>
      <c r="F41" s="218"/>
      <c r="G41" s="175"/>
      <c r="H41" s="174"/>
      <c r="I41" s="175"/>
      <c r="J41" s="174"/>
      <c r="K41" s="175"/>
      <c r="L41" s="166"/>
      <c r="M41" s="167"/>
      <c r="N41" s="177"/>
      <c r="O41" s="178"/>
      <c r="P41" s="64">
        <f t="shared" si="6"/>
        <v>0</v>
      </c>
    </row>
    <row r="42" spans="1:17" ht="19.5" customHeight="1" thickBot="1" x14ac:dyDescent="0.3">
      <c r="A42" s="67" t="s">
        <v>46</v>
      </c>
      <c r="B42" s="174"/>
      <c r="C42" s="175"/>
      <c r="D42" s="131"/>
      <c r="E42" s="168"/>
      <c r="F42" s="168"/>
      <c r="G42" s="132"/>
      <c r="H42" s="131"/>
      <c r="I42" s="132"/>
      <c r="J42" s="131"/>
      <c r="K42" s="132"/>
      <c r="L42" s="166"/>
      <c r="M42" s="167"/>
      <c r="N42" s="177"/>
      <c r="O42" s="178"/>
      <c r="P42" s="64">
        <f t="shared" si="6"/>
        <v>0</v>
      </c>
    </row>
    <row r="43" spans="1:17" ht="18.75" customHeight="1" x14ac:dyDescent="0.25">
      <c r="A43" s="67" t="s">
        <v>46</v>
      </c>
      <c r="B43" s="174"/>
      <c r="C43" s="175"/>
      <c r="D43" s="131"/>
      <c r="E43" s="168"/>
      <c r="F43" s="168"/>
      <c r="G43" s="132"/>
      <c r="H43" s="131"/>
      <c r="I43" s="132"/>
      <c r="J43" s="131"/>
      <c r="K43" s="132"/>
      <c r="L43" s="166"/>
      <c r="M43" s="167"/>
      <c r="N43" s="177"/>
      <c r="O43" s="178"/>
      <c r="P43" s="64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I4:J4"/>
    <mergeCell ref="C4:D4"/>
    <mergeCell ref="O4:P4"/>
    <mergeCell ref="K4:L4"/>
    <mergeCell ref="G4:H4"/>
    <mergeCell ref="E4:F4"/>
    <mergeCell ref="M4:N4"/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</mergeCells>
  <phoneticPr fontId="19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2024-08-26T21:00:00Z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