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FA\FLINT, MI\"/>
    </mc:Choice>
  </mc:AlternateContent>
  <xr:revisionPtr revIDLastSave="0" documentId="8_{454353DF-3EAC-4659-8E66-529D7F98BA7D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<sst xmlns="http://schemas.openxmlformats.org/spreadsheetml/2006/main" count="83" uniqueCount="52">
  <si>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</si>
  <si>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</si>
  <si>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</si>
  <si>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</si>
  <si>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</si>
  <si>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</si>
  <si>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</si>
  <si>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</si>
  <si>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</si>
  <si>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</si>
  <si>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</si>
  <si>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</si>
  <si>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</si>
  <si>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</si>
  <si>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</si>
  <si>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</si>
  <si>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</si>
  <si>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DRIVE THRU</t>
  </si>
  <si>
    <t>AC-4</t>
  </si>
  <si>
    <t>BOH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</si>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</sst>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5" zoomScaleNormal="85" zoomScaleSheetLayoutView="8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51" t="s">
        <v>2</v>
      </c>
      <c r="D4" s="152"/>
      <c r="E4" s="124" t="s">
        <v>3</v>
      </c>
      <c r="F4" s="123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14</v>
      </c>
      <c r="C6" s="23">
        <v>8750</v>
      </c>
      <c r="D6" s="24">
        <v>8502</v>
      </c>
      <c r="E6" s="23">
        <f t="shared" ref="E6:F7" si="0">C6-G6</f>
        <v>7000</v>
      </c>
      <c r="F6" s="24">
        <f t="shared" si="0"/>
        <v>6715</v>
      </c>
      <c r="G6" s="25">
        <v>1750</v>
      </c>
      <c r="H6" s="26">
        <v>1787</v>
      </c>
      <c r="I6" s="27">
        <f>G6/C6</f>
        <v>0.2</v>
      </c>
      <c r="J6" s="28">
        <f>H6/D6</f>
        <v>0.2101858386262056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15</v>
      </c>
      <c r="B7" s="71" t="s">
        <v>17</v>
      </c>
      <c r="C7" s="35">
        <v>5250</v>
      </c>
      <c r="D7" s="36">
        <v>5440</v>
      </c>
      <c r="E7" s="35">
        <f t="shared" si="0"/>
        <v>4000</v>
      </c>
      <c r="F7" s="36">
        <f t="shared" si="0"/>
        <v>4174</v>
      </c>
      <c r="G7" s="37">
        <v>1250</v>
      </c>
      <c r="H7" s="38">
        <v>1266</v>
      </c>
      <c r="I7" s="39">
        <f t="shared" ref="I7:J7" si="1">G7/C7</f>
        <v>0.23809523809523808</v>
      </c>
      <c r="J7" s="40">
        <f t="shared" si="1"/>
        <v>0.23272058823529412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16</v>
      </c>
      <c r="B8" s="71" t="s">
        <v>51</v>
      </c>
      <c r="C8" s="35">
        <v>5250</v>
      </c>
      <c r="D8" s="36">
        <v>5272</v>
      </c>
      <c r="E8" s="35">
        <f t="shared" ref="E8:E9" si="2">C8-G8</f>
        <v>4100</v>
      </c>
      <c r="F8" s="36">
        <f t="shared" ref="F8:F9" si="3">D8-H8</f>
        <v>4152</v>
      </c>
      <c r="G8" s="37">
        <v>1150</v>
      </c>
      <c r="H8" s="38">
        <v>1120</v>
      </c>
      <c r="I8" s="39">
        <f t="shared" ref="I8:I9" si="4">G8/C8</f>
        <v>0.21904761904761905</v>
      </c>
      <c r="J8" s="40">
        <f t="shared" ref="J8:J9" si="5">H8/D8</f>
        <v>0.21244309559939301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18</v>
      </c>
      <c r="B9" s="71" t="s">
        <v>19</v>
      </c>
      <c r="C9" s="35">
        <v>2100</v>
      </c>
      <c r="D9" s="36">
        <v>2380</v>
      </c>
      <c r="E9" s="35">
        <f t="shared" si="2"/>
        <v>1600</v>
      </c>
      <c r="F9" s="36">
        <f t="shared" si="3"/>
        <v>1900</v>
      </c>
      <c r="G9" s="37">
        <v>500</v>
      </c>
      <c r="H9" s="38">
        <v>480</v>
      </c>
      <c r="I9" s="39">
        <f t="shared" si="4"/>
        <v>0.23809523809523808</v>
      </c>
      <c r="J9" s="40">
        <f t="shared" si="5"/>
        <v>0.20168067226890757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20</v>
      </c>
      <c r="B10" s="71" t="s">
        <v>21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1900</v>
      </c>
      <c r="O10" s="45"/>
      <c r="P10" s="46"/>
      <c r="Q10" s="61"/>
      <c r="R10" s="66"/>
    </row>
    <row r="11" spans="1:21" ht="20.100000000000001" customHeight="1" x14ac:dyDescent="0.2">
      <c r="A11" s="73" t="s">
        <v>22</v>
      </c>
      <c r="B11" s="71" t="s">
        <v>23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1440</v>
      </c>
      <c r="O11" s="45"/>
      <c r="P11" s="46"/>
      <c r="Q11" s="61"/>
      <c r="R11" s="66"/>
    </row>
    <row r="12" spans="1:21" ht="20.100000000000001" customHeight="1" thickBot="1" x14ac:dyDescent="0.25">
      <c r="A12" s="102" t="s">
        <v>24</v>
      </c>
      <c r="B12" s="103" t="s">
        <v>25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381</v>
      </c>
      <c r="Q12" s="61"/>
      <c r="R12" s="66"/>
    </row>
    <row r="13" spans="1:21" ht="20.100000000000001" customHeight="1" thickBot="1" x14ac:dyDescent="0.25">
      <c r="A13" s="115" t="s">
        <v>26</v>
      </c>
      <c r="B13" s="116"/>
      <c r="C13" s="74">
        <f>SUM(C6:C12)</f>
        <v>21350</v>
      </c>
      <c r="D13" s="75">
        <f>SUM(D6:D12)</f>
        <v>21594</v>
      </c>
      <c r="E13" s="74">
        <f>SUM(E6:E12)</f>
        <v>16700</v>
      </c>
      <c r="F13" s="75">
        <f>SUM(F6:F12)</f>
        <v>16941</v>
      </c>
      <c r="G13" s="76">
        <f>SUM(G6:G12)</f>
        <v>4650</v>
      </c>
      <c r="H13" s="77">
        <f>SUM(H6:H12)</f>
        <v>4653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3340</v>
      </c>
      <c r="O13" s="81">
        <f>SUM(O6:O12)</f>
        <v>375</v>
      </c>
      <c r="P13" s="82">
        <f>SUM(P6:P12)</f>
        <v>381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27</v>
      </c>
      <c r="B15" s="83"/>
      <c r="C15" s="83"/>
      <c r="D15" s="83"/>
      <c r="F15" s="208" t="s">
        <v>28</v>
      </c>
      <c r="G15" s="209"/>
      <c r="H15" s="182" t="s">
        <v>29</v>
      </c>
      <c r="I15" s="183"/>
      <c r="J15" s="184"/>
      <c r="L15" s="95" t="s">
        <v>30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00" t="s">
        <v>26</v>
      </c>
      <c r="B16" s="201"/>
      <c r="C16" s="86" t="s">
        <v>11</v>
      </c>
      <c r="D16" s="87" t="s">
        <v>12</v>
      </c>
      <c r="F16" s="210"/>
      <c r="G16" s="211"/>
      <c r="H16" s="185"/>
      <c r="I16" s="186"/>
      <c r="J16" s="187"/>
      <c r="L16" s="179" t="s">
        <v>31</v>
      </c>
      <c r="M16" s="179"/>
      <c r="N16" s="179"/>
      <c r="O16" s="179"/>
      <c r="P16" s="98">
        <f>IF(R15=TRUE, 1, 0)</f>
        <v>1</v>
      </c>
    </row>
    <row r="17" spans="1:21" ht="18.75" customHeight="1" x14ac:dyDescent="0.2">
      <c r="A17" s="202" t="s">
        <v>32</v>
      </c>
      <c r="B17" s="203"/>
      <c r="C17" s="88">
        <f>G13+K13</f>
        <v>4650</v>
      </c>
      <c r="D17" s="89">
        <f>H13+L13</f>
        <v>4653</v>
      </c>
      <c r="F17" s="129" t="s">
        <v>33</v>
      </c>
      <c r="G17" s="130"/>
      <c r="H17" s="191">
        <v>1.46E-2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204" t="s">
        <v>34</v>
      </c>
      <c r="B18" s="205"/>
      <c r="C18" s="92">
        <f>M13+O13</f>
        <v>3690</v>
      </c>
      <c r="D18" s="93">
        <f>N13+P13</f>
        <v>3721</v>
      </c>
      <c r="F18" s="131" t="s">
        <v>35</v>
      </c>
      <c r="G18" s="132"/>
      <c r="H18" s="194">
        <v>1.26E-2</v>
      </c>
      <c r="I18" s="195"/>
      <c r="J18" s="196"/>
      <c r="L18" s="181" t="s">
        <v>36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">
      <c r="A19" s="206" t="s">
        <v>37</v>
      </c>
      <c r="B19" s="207"/>
      <c r="C19" s="90">
        <f>C17-C18</f>
        <v>960</v>
      </c>
      <c r="D19" s="91">
        <f>D17-D18</f>
        <v>932</v>
      </c>
      <c r="F19" s="147" t="s">
        <v>38</v>
      </c>
      <c r="G19" s="148"/>
      <c r="H19" s="197">
        <v>1.49E-2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25">
      <c r="F20" s="145" t="s">
        <v>39</v>
      </c>
      <c r="G20" s="146"/>
      <c r="H20" s="188">
        <f>AVERAGE(H17:J19)</f>
        <v>1.4033333333333333E-2</v>
      </c>
      <c r="I20" s="189"/>
      <c r="J20" s="190"/>
      <c r="L20" s="177" t="s">
        <v>40</v>
      </c>
      <c r="M20" s="177"/>
      <c r="N20" s="177"/>
      <c r="O20" s="177"/>
      <c r="P20" s="94">
        <f>IF(R19=TRUE, 1, 0)</f>
        <v>1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41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42" t="s">
        <v>42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9</v>
      </c>
      <c r="B30" s="169" t="s">
        <v>43</v>
      </c>
      <c r="C30" s="170"/>
      <c r="D30" s="123" t="s">
        <v>44</v>
      </c>
      <c r="E30" s="125"/>
      <c r="F30" s="125"/>
      <c r="G30" s="124"/>
      <c r="H30" s="123" t="s">
        <v>45</v>
      </c>
      <c r="I30" s="124"/>
      <c r="J30" s="125" t="s">
        <v>46</v>
      </c>
      <c r="K30" s="125"/>
      <c r="L30" s="126" t="s">
        <v>6</v>
      </c>
      <c r="M30" s="126"/>
      <c r="N30" s="121" t="s">
        <v>7</v>
      </c>
      <c r="O30" s="122"/>
      <c r="P30" s="58" t="s">
        <v>47</v>
      </c>
    </row>
    <row r="31" spans="1:21" ht="18.75" customHeight="1" thickBot="1" x14ac:dyDescent="0.25">
      <c r="A31" s="59" t="s">
        <v>48</v>
      </c>
      <c r="B31" s="167" t="s">
        <v>49</v>
      </c>
      <c r="C31" s="168"/>
      <c r="D31" s="160"/>
      <c r="E31" s="173"/>
      <c r="F31" s="173"/>
      <c r="G31" s="161"/>
      <c r="H31" s="160" t="s">
        <v>50</v>
      </c>
      <c r="I31" s="161"/>
      <c r="J31" s="162" t="s">
        <v>50</v>
      </c>
      <c r="K31" s="163"/>
      <c r="L31" s="119">
        <v>0</v>
      </c>
      <c r="M31" s="120"/>
      <c r="N31" s="113">
        <v>1080</v>
      </c>
      <c r="O31" s="114"/>
      <c r="P31" s="57">
        <f t="shared" ref="P31:P33" si="6">L31-N31</f>
        <v>-1080</v>
      </c>
    </row>
    <row r="32" spans="1:21" ht="18.75" customHeight="1" thickBot="1" x14ac:dyDescent="0.25">
      <c r="A32" s="60" t="s">
        <v>48</v>
      </c>
      <c r="B32" s="166" t="s">
        <v>49</v>
      </c>
      <c r="C32" s="166"/>
      <c r="D32" s="127"/>
      <c r="E32" s="174"/>
      <c r="F32" s="174"/>
      <c r="G32" s="128"/>
      <c r="H32" s="127" t="s">
        <v>50</v>
      </c>
      <c r="I32" s="128"/>
      <c r="J32" s="117" t="s">
        <v>50</v>
      </c>
      <c r="K32" s="118"/>
      <c r="L32" s="119">
        <v>0</v>
      </c>
      <c r="M32" s="120"/>
      <c r="N32" s="113">
        <v>832</v>
      </c>
      <c r="O32" s="114"/>
      <c r="P32" s="57">
        <f t="shared" ref="P32" si="7">L32-N32</f>
        <v>-832</v>
      </c>
    </row>
    <row r="33" spans="1:16" ht="18.75" customHeight="1" thickBot="1" x14ac:dyDescent="0.25">
      <c r="A33" s="60" t="s">
        <v>48</v>
      </c>
      <c r="B33" s="166" t="s">
        <v>49</v>
      </c>
      <c r="C33" s="166"/>
      <c r="D33" s="127"/>
      <c r="E33" s="174"/>
      <c r="F33" s="174"/>
      <c r="G33" s="128"/>
      <c r="H33" s="127" t="s">
        <v>50</v>
      </c>
      <c r="I33" s="128"/>
      <c r="J33" s="117" t="s">
        <v>50</v>
      </c>
      <c r="K33" s="118"/>
      <c r="L33" s="119">
        <v>0</v>
      </c>
      <c r="M33" s="120"/>
      <c r="N33" s="113">
        <v>701</v>
      </c>
      <c r="O33" s="114"/>
      <c r="P33" s="57">
        <f t="shared" si="6"/>
        <v>-701</v>
      </c>
    </row>
    <row r="34" spans="1:16" ht="19.149999999999999" customHeight="1" x14ac:dyDescent="0.2">
      <c r="A34" s="60" t="s">
        <v>48</v>
      </c>
      <c r="B34" s="171" t="s">
        <v>49</v>
      </c>
      <c r="C34" s="172"/>
      <c r="D34" s="127"/>
      <c r="E34" s="174"/>
      <c r="F34" s="174"/>
      <c r="G34" s="128"/>
      <c r="H34" s="127" t="s">
        <v>50</v>
      </c>
      <c r="I34" s="128"/>
      <c r="J34" s="127" t="s">
        <v>50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CCE3578-940F-4654-AC34-D5F19A221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2023-08-24T15:37:14Z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