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1B58E9D3-5D6F-485E-B995-B73AF99342F1}" xr6:coauthVersionLast="47" xr6:coauthVersionMax="47" xr10:uidLastSave="{00000000-0000-0000-0000-000000000000}"/>
  <bookViews>
    <workbookView xWindow="0" yWindow="144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P34" i="1"/>
  <c r="P35" i="1"/>
  <c r="P36" i="1"/>
  <c r="P37" i="1"/>
  <c r="P38" i="1"/>
  <c r="P39" i="1"/>
  <c r="P13" i="1" l="1"/>
  <c r="O13" i="1"/>
  <c r="N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E13" i="1" l="1"/>
  <c r="F13" i="1"/>
</calcChain>
</file>

<file path=xl/sharedStrings.xml><?xml version="1.0" encoding="utf-8"?>
<sst xmlns="http://schemas.openxmlformats.org/spreadsheetml/2006/main" count="76" uniqueCount="46">
  <si>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</si>
  <si>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</si>
  <si>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</si>
  <si>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</si>
  <si>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</si>
  <si>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</si>
  <si>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</si>
  <si>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</si>
  <si>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</si>
  <si>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</si>
  <si>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</si>
  <si>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</si>
  <si>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</si>
  <si>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</si>
  <si>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</si>
  <si>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</si>
  <si>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</si>
  <si>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</si>
  <si>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</si>
  <si>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</si>
  <si>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</si>
  <si>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</si>
  <si>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</si>
  <si>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</si>
  <si>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</si>
  <si>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</si>
  <si>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</si>
  <si>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</si>
  <si>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</si>
  <si>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</si>
  <si>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</si>
  <si>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</si>
  <si>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</si>
  <si>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</si>
  <si>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</si>
  <si>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</si>
  <si>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</si>
  <si>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</si>
  <si>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</si>
  <si>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</si>
  <si>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</si>
  <si>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</si>
  <si>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RESTROOM</t>
  </si>
  <si>
    <t>KEF-1</t>
  </si>
  <si>
    <t>KEF-2</t>
  </si>
  <si>
    <t>DOAS-1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</si>
</sst>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9" fontId="2" fillId="3" borderId="21" xfId="0" applyNumberFormat="1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zoomScale="55" zoomScaleNormal="55" zoomScaleSheetLayoutView="80" workbookViewId="0">
      <selection activeCell="Q10" sqref="Q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5">
      <c r="A3" s="81"/>
    </row>
    <row r="4" spans="1:21" ht="20.100000000000001" customHeight="1" thickBot="1" x14ac:dyDescent="0.3">
      <c r="A4" s="6"/>
      <c r="B4" s="8" t="s">
        <v>1</v>
      </c>
      <c r="C4" s="139" t="s">
        <v>2</v>
      </c>
      <c r="D4" s="140"/>
      <c r="E4" s="114" t="s">
        <v>3</v>
      </c>
      <c r="F4" s="113"/>
      <c r="G4" s="145" t="s">
        <v>4</v>
      </c>
      <c r="H4" s="146"/>
      <c r="I4" s="137" t="s">
        <v>5</v>
      </c>
      <c r="J4" s="138"/>
      <c r="K4" s="143" t="s">
        <v>6</v>
      </c>
      <c r="L4" s="144"/>
      <c r="M4" s="141" t="s">
        <v>7</v>
      </c>
      <c r="N4" s="142"/>
      <c r="O4" s="141" t="s">
        <v>8</v>
      </c>
      <c r="P4" s="142"/>
      <c r="Q4" s="7"/>
      <c r="R4" s="58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8"/>
    </row>
    <row r="6" spans="1:21" ht="20.100000000000001" customHeight="1" thickBot="1" x14ac:dyDescent="0.3">
      <c r="A6" s="68" t="s">
        <v>13</v>
      </c>
      <c r="B6" s="66" t="s">
        <v>41</v>
      </c>
      <c r="C6" s="23">
        <v>3000</v>
      </c>
      <c r="D6" s="24"/>
      <c r="E6" s="23">
        <v>2500</v>
      </c>
      <c r="F6" s="24"/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64"/>
      <c r="R6" s="62"/>
    </row>
    <row r="7" spans="1:21" ht="20.100000000000001" customHeight="1" thickBot="1" x14ac:dyDescent="0.3">
      <c r="A7" s="69" t="s">
        <v>14</v>
      </c>
      <c r="B7" s="67" t="s">
        <v>41</v>
      </c>
      <c r="C7" s="23">
        <v>3000</v>
      </c>
      <c r="D7" s="35"/>
      <c r="E7" s="23">
        <v>2500</v>
      </c>
      <c r="F7" s="35"/>
      <c r="G7" s="25">
        <v>500</v>
      </c>
      <c r="H7" s="36"/>
      <c r="I7" s="37">
        <f t="shared" ref="I7:J7" si="0">G7/C7</f>
        <v>0.16666666666666666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7"/>
      <c r="R7" s="62"/>
    </row>
    <row r="8" spans="1:21" ht="20.100000000000001" customHeight="1" thickBot="1" x14ac:dyDescent="0.3">
      <c r="A8" s="69" t="s">
        <v>43</v>
      </c>
      <c r="B8" s="211" t="s">
        <v>40</v>
      </c>
      <c r="C8" s="208"/>
      <c r="D8" s="46"/>
      <c r="E8" s="100"/>
      <c r="F8" s="46"/>
      <c r="G8" s="205"/>
      <c r="H8" s="40"/>
      <c r="I8" s="209"/>
      <c r="J8" s="210"/>
      <c r="K8" s="39"/>
      <c r="L8" s="40"/>
      <c r="M8" s="206">
        <v>1600</v>
      </c>
      <c r="N8" s="207"/>
      <c r="O8" s="43"/>
      <c r="P8" s="44"/>
      <c r="Q8" s="57"/>
      <c r="R8" s="62"/>
    </row>
    <row r="9" spans="1:21" ht="20.100000000000001" customHeight="1" thickBot="1" x14ac:dyDescent="0.3">
      <c r="A9" s="69" t="s">
        <v>44</v>
      </c>
      <c r="B9" s="211" t="s">
        <v>40</v>
      </c>
      <c r="C9" s="208"/>
      <c r="D9" s="46"/>
      <c r="E9" s="100"/>
      <c r="F9" s="46"/>
      <c r="G9" s="205"/>
      <c r="H9" s="40"/>
      <c r="I9" s="209"/>
      <c r="J9" s="210"/>
      <c r="K9" s="39"/>
      <c r="L9" s="40"/>
      <c r="M9" s="206">
        <v>775</v>
      </c>
      <c r="N9" s="207"/>
      <c r="O9" s="43"/>
      <c r="P9" s="44"/>
      <c r="Q9" s="57"/>
      <c r="R9" s="62"/>
    </row>
    <row r="10" spans="1:21" ht="20.100000000000001" customHeight="1" thickBot="1" x14ac:dyDescent="0.3">
      <c r="A10" s="69" t="s">
        <v>15</v>
      </c>
      <c r="B10" s="67" t="s">
        <v>42</v>
      </c>
      <c r="C10" s="45"/>
      <c r="D10" s="46"/>
      <c r="E10" s="100"/>
      <c r="F10" s="46"/>
      <c r="G10" s="39"/>
      <c r="H10" s="40"/>
      <c r="I10" s="47"/>
      <c r="J10" s="40"/>
      <c r="K10" s="39"/>
      <c r="L10" s="40"/>
      <c r="M10" s="41"/>
      <c r="N10" s="42"/>
      <c r="O10" s="215">
        <v>225</v>
      </c>
      <c r="P10" s="216"/>
      <c r="Q10" s="57"/>
      <c r="R10" s="62"/>
    </row>
    <row r="11" spans="1:21" ht="20.100000000000001" customHeight="1" thickBot="1" x14ac:dyDescent="0.3">
      <c r="A11" s="69" t="s">
        <v>16</v>
      </c>
      <c r="B11" s="67" t="s">
        <v>42</v>
      </c>
      <c r="C11" s="45"/>
      <c r="D11" s="46"/>
      <c r="E11" s="100"/>
      <c r="F11" s="46"/>
      <c r="G11" s="39"/>
      <c r="H11" s="40"/>
      <c r="I11" s="47"/>
      <c r="J11" s="40"/>
      <c r="K11" s="39"/>
      <c r="L11" s="40"/>
      <c r="M11" s="41"/>
      <c r="N11" s="42"/>
      <c r="O11" s="98">
        <v>225</v>
      </c>
      <c r="P11" s="99"/>
      <c r="Q11" s="57"/>
      <c r="R11" s="62"/>
    </row>
    <row r="12" spans="1:21" ht="20.100000000000001" customHeight="1" thickBot="1" x14ac:dyDescent="0.3">
      <c r="A12" s="69" t="s">
        <v>45</v>
      </c>
      <c r="B12" s="67" t="s">
        <v>40</v>
      </c>
      <c r="C12" s="212">
        <v>2200</v>
      </c>
      <c r="D12" s="213"/>
      <c r="E12" s="214"/>
      <c r="F12" s="213"/>
      <c r="G12" s="101">
        <v>2200</v>
      </c>
      <c r="H12" s="102"/>
      <c r="I12" s="217">
        <v>1</v>
      </c>
      <c r="J12" s="102"/>
      <c r="K12" s="39"/>
      <c r="L12" s="40"/>
      <c r="M12" s="41"/>
      <c r="N12" s="42"/>
      <c r="O12" s="43"/>
      <c r="P12" s="44"/>
      <c r="Q12" s="57"/>
      <c r="R12" s="62"/>
    </row>
    <row r="13" spans="1:21" ht="20.100000000000001" customHeight="1" thickBot="1" x14ac:dyDescent="0.3">
      <c r="A13" s="103" t="s">
        <v>17</v>
      </c>
      <c r="B13" s="104"/>
      <c r="C13" s="70">
        <f>SUM(C6:C12)</f>
        <v>8200</v>
      </c>
      <c r="D13" s="71">
        <f>SUM(D6:D12)</f>
        <v>0</v>
      </c>
      <c r="E13" s="70">
        <f>SUM(E6:E12)</f>
        <v>5000</v>
      </c>
      <c r="F13" s="71">
        <f>SUM(F6:F12)</f>
        <v>0</v>
      </c>
      <c r="G13" s="72">
        <f>SUM(G6:G12)</f>
        <v>3200</v>
      </c>
      <c r="H13" s="73">
        <f>SUM(H6:H12)</f>
        <v>0</v>
      </c>
      <c r="I13" s="74"/>
      <c r="J13" s="75"/>
      <c r="K13" s="72">
        <f>SUM(K6:K12)</f>
        <v>0</v>
      </c>
      <c r="L13" s="73">
        <f>SUM(L6:L12)</f>
        <v>0</v>
      </c>
      <c r="M13" s="97">
        <f>SUM(M6:M12)</f>
        <v>2375</v>
      </c>
      <c r="N13" s="76">
        <f>SUM(N6:N12)</f>
        <v>0</v>
      </c>
      <c r="O13" s="77">
        <f>SUM(O6:O12)</f>
        <v>450</v>
      </c>
      <c r="P13" s="78">
        <f>SUM(P6:P12)</f>
        <v>0</v>
      </c>
      <c r="Q13" s="48"/>
      <c r="R13" s="62"/>
    </row>
    <row r="14" spans="1:21" ht="20.100000000000001" customHeight="1" thickBot="1" x14ac:dyDescent="0.3">
      <c r="A14" s="59"/>
      <c r="B14" s="49"/>
      <c r="C14" s="49"/>
      <c r="D14" s="49"/>
      <c r="E14" s="49"/>
      <c r="F14" s="60"/>
      <c r="G14" s="60"/>
      <c r="H14" s="65"/>
      <c r="I14" s="65"/>
      <c r="J14" s="60"/>
      <c r="K14" s="60"/>
      <c r="L14" s="61"/>
      <c r="M14" s="61"/>
      <c r="N14" s="61"/>
      <c r="O14" s="61"/>
      <c r="P14" s="48"/>
      <c r="Q14" s="62"/>
    </row>
    <row r="15" spans="1:21" ht="20.100000000000001" customHeight="1" thickBot="1" x14ac:dyDescent="0.3">
      <c r="A15" s="92" t="s">
        <v>18</v>
      </c>
      <c r="B15" s="79"/>
      <c r="C15" s="79"/>
      <c r="D15" s="79"/>
      <c r="F15" s="196" t="s">
        <v>19</v>
      </c>
      <c r="G15" s="197"/>
      <c r="H15" s="170" t="s">
        <v>20</v>
      </c>
      <c r="I15" s="171"/>
      <c r="J15" s="172"/>
      <c r="L15" s="91" t="s">
        <v>21</v>
      </c>
      <c r="M15" s="80"/>
      <c r="N15" s="80"/>
      <c r="O15" s="80"/>
      <c r="P15" s="80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8" t="s">
        <v>17</v>
      </c>
      <c r="B16" s="189"/>
      <c r="C16" s="82" t="s">
        <v>11</v>
      </c>
      <c r="D16" s="83" t="s">
        <v>12</v>
      </c>
      <c r="F16" s="198"/>
      <c r="G16" s="199"/>
      <c r="H16" s="173"/>
      <c r="I16" s="174"/>
      <c r="J16" s="175"/>
      <c r="L16" s="167" t="s">
        <v>22</v>
      </c>
      <c r="M16" s="167"/>
      <c r="N16" s="167"/>
      <c r="O16" s="167"/>
      <c r="P16" s="94">
        <f>IF(R15=TRUE, 1, 0)</f>
        <v>1</v>
      </c>
    </row>
    <row r="17" spans="1:21" ht="18.75" customHeight="1" x14ac:dyDescent="0.25">
      <c r="A17" s="190" t="s">
        <v>23</v>
      </c>
      <c r="B17" s="191"/>
      <c r="C17" s="84">
        <f>G13+K13</f>
        <v>3200</v>
      </c>
      <c r="D17" s="85">
        <f>H13+L13</f>
        <v>0</v>
      </c>
      <c r="F17" s="119" t="s">
        <v>24</v>
      </c>
      <c r="G17" s="120"/>
      <c r="H17" s="179"/>
      <c r="I17" s="180"/>
      <c r="J17" s="181"/>
      <c r="L17" s="168"/>
      <c r="M17" s="168"/>
      <c r="N17" s="168"/>
      <c r="O17" s="168"/>
      <c r="P17" s="96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92" t="s">
        <v>25</v>
      </c>
      <c r="B18" s="193"/>
      <c r="C18" s="88">
        <f>M13+O13</f>
        <v>2825</v>
      </c>
      <c r="D18" s="89">
        <f>N13+P13</f>
        <v>0</v>
      </c>
      <c r="F18" s="121" t="s">
        <v>26</v>
      </c>
      <c r="G18" s="122"/>
      <c r="H18" s="182"/>
      <c r="I18" s="183"/>
      <c r="J18" s="184"/>
      <c r="L18" s="169" t="s">
        <v>27</v>
      </c>
      <c r="M18" s="169"/>
      <c r="N18" s="169"/>
      <c r="O18" s="169"/>
      <c r="P18" s="95" t="e">
        <f>IF(R17=TRUE, 1, 0)</f>
        <v>#DIV/0!</v>
      </c>
    </row>
    <row r="19" spans="1:21" ht="18.75" customHeight="1" thickBot="1" x14ac:dyDescent="0.35">
      <c r="A19" s="194" t="s">
        <v>28</v>
      </c>
      <c r="B19" s="195"/>
      <c r="C19" s="86">
        <f>C17-C18</f>
        <v>375</v>
      </c>
      <c r="D19" s="87">
        <f>D17-D18</f>
        <v>0</v>
      </c>
      <c r="F19" s="200" t="s">
        <v>29</v>
      </c>
      <c r="G19" s="201"/>
      <c r="H19" s="185"/>
      <c r="I19" s="186"/>
      <c r="J19" s="187"/>
      <c r="L19" s="168"/>
      <c r="M19" s="168"/>
      <c r="N19" s="168"/>
      <c r="O19" s="168"/>
      <c r="P19" s="96"/>
      <c r="R19" s="1" t="e">
        <f>AND(H20&gt;=-0.02, H20&lt;=0.02)</f>
        <v>#DIV/0!</v>
      </c>
    </row>
    <row r="20" spans="1:21" ht="16.5" customHeight="1" thickBot="1" x14ac:dyDescent="0.3">
      <c r="F20" s="135" t="s">
        <v>30</v>
      </c>
      <c r="G20" s="136"/>
      <c r="H20" s="176" t="e">
        <f>AVERAGE(H17:J19)</f>
        <v>#DIV/0!</v>
      </c>
      <c r="I20" s="177"/>
      <c r="J20" s="178"/>
      <c r="L20" s="165" t="s">
        <v>31</v>
      </c>
      <c r="M20" s="165"/>
      <c r="N20" s="165"/>
      <c r="O20" s="165"/>
      <c r="P20" s="90" t="e">
        <f>IF(R19=TRUE, 1, 0)</f>
        <v>#DIV/0!</v>
      </c>
    </row>
    <row r="21" spans="1:21" ht="13.65" customHeight="1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165"/>
      <c r="M21" s="165"/>
      <c r="N21" s="165"/>
      <c r="O21" s="165"/>
      <c r="P21" s="93"/>
    </row>
    <row r="22" spans="1:21" ht="13.65" customHeight="1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51"/>
      <c r="M22" s="51"/>
      <c r="N22" s="52"/>
      <c r="O22" s="52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/>
      <c r="Q24" s="63"/>
    </row>
    <row r="25" spans="1:21" ht="20.100000000000001" customHeight="1" x14ac:dyDescent="0.2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63"/>
    </row>
    <row r="26" spans="1:21" ht="20.100000000000001" customHeight="1" thickBot="1" x14ac:dyDescent="0.3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2" t="s">
        <v>33</v>
      </c>
      <c r="B29" s="133"/>
      <c r="C29" s="133"/>
      <c r="D29" s="133"/>
      <c r="E29" s="133"/>
      <c r="F29" s="134"/>
      <c r="G29" s="49"/>
      <c r="H29" s="49"/>
      <c r="I29" s="49"/>
      <c r="J29" s="49"/>
      <c r="K29" s="49"/>
      <c r="L29" s="49"/>
      <c r="M29" s="49"/>
      <c r="N29" s="49"/>
      <c r="O29" s="49"/>
      <c r="P29" s="48"/>
      <c r="Q29" s="50"/>
    </row>
    <row r="30" spans="1:21" ht="19.2" customHeight="1" thickBot="1" x14ac:dyDescent="0.3">
      <c r="A30" s="5" t="s">
        <v>9</v>
      </c>
      <c r="B30" s="158" t="s">
        <v>34</v>
      </c>
      <c r="C30" s="159"/>
      <c r="D30" s="113" t="s">
        <v>35</v>
      </c>
      <c r="E30" s="115"/>
      <c r="F30" s="115"/>
      <c r="G30" s="114"/>
      <c r="H30" s="113" t="s">
        <v>36</v>
      </c>
      <c r="I30" s="114"/>
      <c r="J30" s="115" t="s">
        <v>37</v>
      </c>
      <c r="K30" s="115"/>
      <c r="L30" s="116" t="s">
        <v>6</v>
      </c>
      <c r="M30" s="116"/>
      <c r="N30" s="109" t="s">
        <v>7</v>
      </c>
      <c r="O30" s="110"/>
      <c r="P30" s="54" t="s">
        <v>38</v>
      </c>
    </row>
    <row r="31" spans="1:21" ht="18.75" customHeight="1" thickBot="1" x14ac:dyDescent="0.3">
      <c r="A31" s="55" t="s">
        <v>39</v>
      </c>
      <c r="B31" s="156"/>
      <c r="C31" s="157"/>
      <c r="D31" s="148"/>
      <c r="E31" s="162"/>
      <c r="F31" s="162"/>
      <c r="G31" s="149"/>
      <c r="H31" s="148"/>
      <c r="I31" s="149"/>
      <c r="J31" s="150"/>
      <c r="K31" s="151"/>
      <c r="L31" s="107"/>
      <c r="M31" s="108"/>
      <c r="N31" s="111"/>
      <c r="O31" s="112"/>
      <c r="P31" s="53">
        <f t="shared" ref="P31:P39" si="1">L31-N31</f>
        <v>0</v>
      </c>
    </row>
    <row r="32" spans="1:21" ht="18.75" customHeight="1" thickBot="1" x14ac:dyDescent="0.3">
      <c r="A32" s="56" t="s">
        <v>39</v>
      </c>
      <c r="B32" s="155"/>
      <c r="C32" s="155"/>
      <c r="D32" s="117"/>
      <c r="E32" s="154"/>
      <c r="F32" s="154"/>
      <c r="G32" s="118"/>
      <c r="H32" s="117"/>
      <c r="I32" s="118"/>
      <c r="J32" s="105"/>
      <c r="K32" s="106"/>
      <c r="L32" s="107"/>
      <c r="M32" s="108"/>
      <c r="N32" s="111"/>
      <c r="O32" s="112"/>
      <c r="P32" s="53">
        <f t="shared" si="1"/>
        <v>0</v>
      </c>
    </row>
    <row r="33" spans="1:16" ht="19.2" customHeight="1" thickBot="1" x14ac:dyDescent="0.3">
      <c r="A33" s="56" t="s">
        <v>39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47"/>
      <c r="L33" s="152"/>
      <c r="M33" s="153"/>
      <c r="N33" s="163"/>
      <c r="O33" s="164"/>
      <c r="P33" s="53">
        <f t="shared" si="1"/>
        <v>0</v>
      </c>
    </row>
    <row r="34" spans="1:16" ht="19.5" customHeight="1" thickBot="1" x14ac:dyDescent="0.3">
      <c r="A34" s="55" t="s">
        <v>39</v>
      </c>
      <c r="B34" s="202"/>
      <c r="C34" s="203"/>
      <c r="D34" s="160"/>
      <c r="E34" s="204"/>
      <c r="F34" s="204"/>
      <c r="G34" s="161"/>
      <c r="H34" s="160"/>
      <c r="I34" s="161"/>
      <c r="J34" s="160"/>
      <c r="K34" s="161"/>
      <c r="L34" s="152"/>
      <c r="M34" s="153"/>
      <c r="N34" s="163"/>
      <c r="O34" s="164"/>
      <c r="P34" s="53">
        <f t="shared" si="1"/>
        <v>0</v>
      </c>
    </row>
    <row r="35" spans="1:16" ht="19.5" customHeight="1" thickBot="1" x14ac:dyDescent="0.3">
      <c r="A35" s="56" t="s">
        <v>39</v>
      </c>
      <c r="B35" s="160"/>
      <c r="C35" s="161"/>
      <c r="D35" s="117"/>
      <c r="E35" s="154"/>
      <c r="F35" s="154"/>
      <c r="G35" s="118"/>
      <c r="H35" s="117"/>
      <c r="I35" s="118"/>
      <c r="J35" s="117"/>
      <c r="K35" s="118"/>
      <c r="L35" s="152"/>
      <c r="M35" s="153"/>
      <c r="N35" s="163"/>
      <c r="O35" s="164"/>
      <c r="P35" s="53">
        <f t="shared" si="1"/>
        <v>0</v>
      </c>
    </row>
    <row r="36" spans="1:16" ht="19.5" customHeight="1" thickBot="1" x14ac:dyDescent="0.3">
      <c r="A36" s="56" t="s">
        <v>39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3">
        <f t="shared" si="1"/>
        <v>0</v>
      </c>
    </row>
    <row r="37" spans="1:16" ht="19.5" customHeight="1" thickBot="1" x14ac:dyDescent="0.3">
      <c r="A37" s="55" t="s">
        <v>39</v>
      </c>
      <c r="B37" s="202"/>
      <c r="C37" s="203"/>
      <c r="D37" s="160"/>
      <c r="E37" s="204"/>
      <c r="F37" s="204"/>
      <c r="G37" s="161"/>
      <c r="H37" s="160"/>
      <c r="I37" s="161"/>
      <c r="J37" s="160"/>
      <c r="K37" s="161"/>
      <c r="L37" s="152"/>
      <c r="M37" s="153"/>
      <c r="N37" s="163"/>
      <c r="O37" s="164"/>
      <c r="P37" s="53">
        <f t="shared" si="1"/>
        <v>0</v>
      </c>
    </row>
    <row r="38" spans="1:16" ht="19.5" customHeight="1" thickBot="1" x14ac:dyDescent="0.3">
      <c r="A38" s="56" t="s">
        <v>39</v>
      </c>
      <c r="B38" s="160"/>
      <c r="C38" s="161"/>
      <c r="D38" s="117"/>
      <c r="E38" s="154"/>
      <c r="F38" s="154"/>
      <c r="G38" s="118"/>
      <c r="H38" s="117"/>
      <c r="I38" s="118"/>
      <c r="J38" s="117"/>
      <c r="K38" s="118"/>
      <c r="L38" s="152"/>
      <c r="M38" s="153"/>
      <c r="N38" s="163"/>
      <c r="O38" s="164"/>
      <c r="P38" s="53">
        <f t="shared" si="1"/>
        <v>0</v>
      </c>
    </row>
    <row r="39" spans="1:16" ht="18.75" customHeight="1" x14ac:dyDescent="0.25">
      <c r="A39" s="56" t="s">
        <v>39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3">
        <f t="shared" si="1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cp:lastPrinted>2025-03-31T17:09:00Z</cp:lastPrinted>
  <dcterms:created xsi:type="dcterms:W3CDTF">2015-11-16T19:09:52Z</dcterms:created>
  <dcterms:modified xsi:type="dcterms:W3CDTF">2025-04-02T19:08:24Z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