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omments6.xml" ContentType="application/vnd.openxmlformats-officedocument.spreadsheetml.comments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omments9.xml" ContentType="application/vnd.openxmlformats-officedocument.spreadsheetml.comments+xml"/>
  <Override PartName="/xl/drawings/drawing17.xml" ContentType="application/vnd.openxmlformats-officedocument.drawing+xml"/>
  <Override PartName="/xl/comments10.xml" ContentType="application/vnd.openxmlformats-officedocument.spreadsheetml.comments+xml"/>
  <Override PartName="/xl/drawings/drawing18.xml" ContentType="application/vnd.openxmlformats-officedocument.drawing+xml"/>
  <Override PartName="/xl/comments11.xml" ContentType="application/vnd.openxmlformats-officedocument.spreadsheetml.comments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omments12.xml" ContentType="application/vnd.openxmlformats-officedocument.spreadsheetml.comments+xml"/>
  <Override PartName="/xl/drawings/drawing21.xml" ContentType="application/vnd.openxmlformats-officedocument.drawing+xml"/>
  <Override PartName="/xl/comments13.xml" ContentType="application/vnd.openxmlformats-officedocument.spreadsheetml.comments+xml"/>
  <Override PartName="/xl/drawings/drawing22.xml" ContentType="application/vnd.openxmlformats-officedocument.drawing+xml"/>
  <Override PartName="/xl/comments14.xml" ContentType="application/vnd.openxmlformats-officedocument.spreadsheetml.comments+xml"/>
  <Override PartName="/xl/drawings/drawing23.xml" ContentType="application/vnd.openxmlformats-officedocument.drawing+xml"/>
  <Override PartName="/xl/comments15.xml" ContentType="application/vnd.openxmlformats-officedocument.spreadsheetml.comments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omments16.xml" ContentType="application/vnd.openxmlformats-officedocument.spreadsheetml.comments+xml"/>
  <Override PartName="/xl/drawings/drawing26.xml" ContentType="application/vnd.openxmlformats-officedocument.drawing+xml"/>
  <Override PartName="/xl/comments17.xml" ContentType="application/vnd.openxmlformats-officedocument.spreadsheetml.comments+xml"/>
  <Override PartName="/xl/drawings/drawing27.xml" ContentType="application/vnd.openxmlformats-officedocument.drawing+xml"/>
  <Override PartName="/xl/comments18.xml" ContentType="application/vnd.openxmlformats-officedocument.spreadsheetml.comments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omments19.xml" ContentType="application/vnd.openxmlformats-officedocument.spreadsheetml.comments+xml"/>
  <Override PartName="/xl/drawings/drawing30.xml" ContentType="application/vnd.openxmlformats-officedocument.drawing+xml"/>
  <Override PartName="/xl/comments20.xml" ContentType="application/vnd.openxmlformats-officedocument.spreadsheetml.comments+xml"/>
  <Override PartName="/xl/drawings/drawing31.xml" ContentType="application/vnd.openxmlformats-officedocument.drawing+xml"/>
  <Override PartName="/xl/comments21.xml" ContentType="application/vnd.openxmlformats-officedocument.spreadsheetml.comments+xml"/>
  <Override PartName="/xl/drawings/drawing32.xml" ContentType="application/vnd.openxmlformats-officedocument.drawing+xml"/>
  <Override PartName="/xl/comments22.xml" ContentType="application/vnd.openxmlformats-officedocument.spreadsheetml.comments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comments23.xml" ContentType="application/vnd.openxmlformats-officedocument.spreadsheetml.comments+xml"/>
  <Override PartName="/xl/drawings/drawing35.xml" ContentType="application/vnd.openxmlformats-officedocument.drawing+xml"/>
  <Override PartName="/xl/comments24.xml" ContentType="application/vnd.openxmlformats-officedocument.spreadsheetml.comments+xml"/>
  <Override PartName="/xl/drawings/drawing36.xml" ContentType="application/vnd.openxmlformats-officedocument.drawing+xml"/>
  <Override PartName="/xl/comments25.xml" ContentType="application/vnd.openxmlformats-officedocument.spreadsheetml.comments+xml"/>
  <Override PartName="/xl/drawings/drawing37.xml" ContentType="application/vnd.openxmlformats-officedocument.drawing+xml"/>
  <Override PartName="/xl/comments26.xml" ContentType="application/vnd.openxmlformats-officedocument.spreadsheetml.comments+xml"/>
  <Override PartName="/xl/drawings/drawing38.xml" ContentType="application/vnd.openxmlformats-officedocument.drawing+xml"/>
  <Override PartName="/xl/comments27.xml" ContentType="application/vnd.openxmlformats-officedocument.spreadsheetml.comments+xml"/>
  <Override PartName="/xl/drawings/drawing39.xml" ContentType="application/vnd.openxmlformats-officedocument.drawing+xml"/>
  <Override PartName="/xl/comments28.xml" ContentType="application/vnd.openxmlformats-officedocument.spreadsheetml.comments+xml"/>
  <Override PartName="/xl/drawings/drawing40.xml" ContentType="application/vnd.openxmlformats-officedocument.drawing+xml"/>
  <Override PartName="/xl/comments29.xml" ContentType="application/vnd.openxmlformats-officedocument.spreadsheetml.comments+xml"/>
  <Override PartName="/xl/drawings/drawing41.xml" ContentType="application/vnd.openxmlformats-officedocument.drawing+xml"/>
  <Override PartName="/xl/comments30.xml" ContentType="application/vnd.openxmlformats-officedocument.spreadsheetml.comments+xml"/>
  <Override PartName="/xl/drawings/drawing42.xml" ContentType="application/vnd.openxmlformats-officedocument.drawing+xml"/>
  <Override PartName="/xl/comments31.xml" ContentType="application/vnd.openxmlformats-officedocument.spreadsheetml.comments+xml"/>
  <Override PartName="/xl/drawings/drawing43.xml" ContentType="application/vnd.openxmlformats-officedocument.drawing+xml"/>
  <Override PartName="/xl/comments32.xml" ContentType="application/vnd.openxmlformats-officedocument.spreadsheetml.comments+xml"/>
  <Override PartName="/xl/drawings/drawing44.xml" ContentType="application/vnd.openxmlformats-officedocument.drawing+xml"/>
  <Override PartName="/xl/comments33.xml" ContentType="application/vnd.openxmlformats-officedocument.spreadsheetml.comments+xml"/>
  <Override PartName="/xl/drawings/drawing45.xml" ContentType="application/vnd.openxmlformats-officedocument.drawing+xml"/>
  <Override PartName="/xl/comments34.xml" ContentType="application/vnd.openxmlformats-officedocument.spreadsheetml.comments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drawings/drawing49.xml" ContentType="application/vnd.openxmlformats-officedocument.drawing+xml"/>
  <Override PartName="/xl/drawings/drawing50.xml" ContentType="application/vnd.openxmlformats-officedocument.drawing+xml"/>
  <Override PartName="/xl/drawings/drawing51.xml" ContentType="application/vnd.openxmlformats-officedocument.drawing+xml"/>
  <Override PartName="/xl/drawings/drawing52.xml" ContentType="application/vnd.openxmlformats-officedocument.drawing+xml"/>
  <Override PartName="/xl/drawings/drawing53.xml" ContentType="application/vnd.openxmlformats-officedocument.drawing+xml"/>
  <Override PartName="/xl/drawings/drawing54.xml" ContentType="application/vnd.openxmlformats-officedocument.drawing+xml"/>
  <Override PartName="/xl/drawings/drawing55.xml" ContentType="application/vnd.openxmlformats-officedocument.drawing+xml"/>
  <Override PartName="/xl/drawings/drawing56.xml" ContentType="application/vnd.openxmlformats-officedocument.drawing+xml"/>
  <Override PartName="/xl/drawings/drawing57.xml" ContentType="application/vnd.openxmlformats-officedocument.drawing+xml"/>
  <Override PartName="/xl/drawings/drawing58.xml" ContentType="application/vnd.openxmlformats-officedocument.drawing+xml"/>
  <Override PartName="/xl/drawings/drawing59.xml" ContentType="application/vnd.openxmlformats-officedocument.drawing+xml"/>
  <Override PartName="/xl/drawings/drawing60.xml" ContentType="application/vnd.openxmlformats-officedocument.drawing+xml"/>
  <Override PartName="/xl/drawings/drawing61.xml" ContentType="application/vnd.openxmlformats-officedocument.drawing+xml"/>
  <Override PartName="/xl/drawings/drawing62.xml" ContentType="application/vnd.openxmlformats-officedocument.drawing+xml"/>
  <Override PartName="/xl/drawings/drawing63.xml" ContentType="application/vnd.openxmlformats-officedocument.drawing+xml"/>
  <Override PartName="/xl/drawings/drawing64.xml" ContentType="application/vnd.openxmlformats-officedocument.drawing+xml"/>
  <Override PartName="/xl/drawings/drawing65.xml" ContentType="application/vnd.openxmlformats-officedocument.drawing+xml"/>
  <Override PartName="/xl/drawings/drawing66.xml" ContentType="application/vnd.openxmlformats-officedocument.drawing+xml"/>
  <Override PartName="/xl/drawings/drawing67.xml" ContentType="application/vnd.openxmlformats-officedocument.drawing+xml"/>
  <Override PartName="/xl/drawings/drawing68.xml" ContentType="application/vnd.openxmlformats-officedocument.drawing+xml"/>
  <Override PartName="/xl/drawings/drawing69.xml" ContentType="application/vnd.openxmlformats-officedocument.drawing+xml"/>
  <Override PartName="/xl/drawings/drawing70.xml" ContentType="application/vnd.openxmlformats-officedocument.drawing+xml"/>
  <Override PartName="/xl/drawings/drawing71.xml" ContentType="application/vnd.openxmlformats-officedocument.drawing+xml"/>
  <Override PartName="/xl/drawings/drawing72.xml" ContentType="application/vnd.openxmlformats-officedocument.drawing+xml"/>
  <Override PartName="/xl/drawings/drawing73.xml" ContentType="application/vnd.openxmlformats-officedocument.drawing+xml"/>
  <Override PartName="/xl/drawings/drawing74.xml" ContentType="application/vnd.openxmlformats-officedocument.drawing+xml"/>
  <Override PartName="/xl/drawings/drawing75.xml" ContentType="application/vnd.openxmlformats-officedocument.drawing+xml"/>
  <Override PartName="/xl/drawings/drawing76.xml" ContentType="application/vnd.openxmlformats-officedocument.drawing+xml"/>
  <Override PartName="/xl/drawings/drawing77.xml" ContentType="application/vnd.openxmlformats-officedocument.drawing+xml"/>
  <Override PartName="/xl/drawings/drawing78.xml" ContentType="application/vnd.openxmlformats-officedocument.drawing+xml"/>
  <Override PartName="/xl/drawings/drawing79.xml" ContentType="application/vnd.openxmlformats-officedocument.drawing+xml"/>
  <Override PartName="/xl/drawings/drawing80.xml" ContentType="application/vnd.openxmlformats-officedocument.drawing+xml"/>
  <Override PartName="/xl/drawings/drawing81.xml" ContentType="application/vnd.openxmlformats-officedocument.drawing+xml"/>
  <Override PartName="/xl/drawings/drawing82.xml" ContentType="application/vnd.openxmlformats-officedocument.drawing+xml"/>
  <Override PartName="/xl/drawings/drawing83.xml" ContentType="application/vnd.openxmlformats-officedocument.drawing+xml"/>
  <Override PartName="/xl/drawings/drawing84.xml" ContentType="application/vnd.openxmlformats-officedocument.drawing+xml"/>
  <Override PartName="/xl/drawings/drawing85.xml" ContentType="application/vnd.openxmlformats-officedocument.drawing+xml"/>
  <Override PartName="/xl/drawings/drawing86.xml" ContentType="application/vnd.openxmlformats-officedocument.drawing+xml"/>
  <Override PartName="/xl/drawings/drawing87.xml" ContentType="application/vnd.openxmlformats-officedocument.drawing+xml"/>
  <Override PartName="/xl/drawings/drawing88.xml" ContentType="application/vnd.openxmlformats-officedocument.drawing+xml"/>
  <Override PartName="/xl/drawings/drawing89.xml" ContentType="application/vnd.openxmlformats-officedocument.drawing+xml"/>
  <Override PartName="/xl/drawings/drawing90.xml" ContentType="application/vnd.openxmlformats-officedocument.drawing+xml"/>
  <Override PartName="/xl/drawings/drawing91.xml" ContentType="application/vnd.openxmlformats-officedocument.drawing+xml"/>
  <Override PartName="/xl/drawings/drawing92.xml" ContentType="application/vnd.openxmlformats-officedocument.drawing+xml"/>
  <Override PartName="/xl/drawings/drawing93.xml" ContentType="application/vnd.openxmlformats-officedocument.drawing+xml"/>
  <Override PartName="/xl/drawings/drawing94.xml" ContentType="application/vnd.openxmlformats-officedocument.drawing+xml"/>
  <Override PartName="/xl/drawings/drawing95.xml" ContentType="application/vnd.openxmlformats-officedocument.drawing+xml"/>
  <Override PartName="/xl/drawings/drawing96.xml" ContentType="application/vnd.openxmlformats-officedocument.drawing+xml"/>
  <Override PartName="/xl/drawings/drawing97.xml" ContentType="application/vnd.openxmlformats-officedocument.drawing+xml"/>
  <Override PartName="/xl/drawings/drawing98.xml" ContentType="application/vnd.openxmlformats-officedocument.drawing+xml"/>
  <Override PartName="/xl/drawings/drawing99.xml" ContentType="application/vnd.openxmlformats-officedocument.drawing+xml"/>
  <Override PartName="/xl/drawings/drawing100.xml" ContentType="application/vnd.openxmlformats-officedocument.drawing+xml"/>
  <Override PartName="/xl/drawings/drawing101.xml" ContentType="application/vnd.openxmlformats-officedocument.drawing+xml"/>
  <Override PartName="/xl/drawings/drawing102.xml" ContentType="application/vnd.openxmlformats-officedocument.drawing+xml"/>
  <Override PartName="/xl/drawings/drawing10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Regional Jobs/Jobs/P&amp;S Accounts (Texas)/Westover Hills (San Antonio, TX)/Report Documents/"/>
    </mc:Choice>
  </mc:AlternateContent>
  <xr:revisionPtr revIDLastSave="1249" documentId="13_ncr:1_{9140424F-C7DE-40E2-AF8A-9F662A1382EE}" xr6:coauthVersionLast="47" xr6:coauthVersionMax="47" xr10:uidLastSave="{EA593F3F-837F-4234-9042-8289063BFA06}"/>
  <bookViews>
    <workbookView xWindow="285" yWindow="1125" windowWidth="19590" windowHeight="14175" firstSheet="70" activeTab="76" xr2:uid="{4B47F9A1-F5A1-4CA9-8E28-631C04C1804D}"/>
  </bookViews>
  <sheets>
    <sheet name="DOAS-1" sheetId="77" r:id="rId1"/>
    <sheet name="AHU-G-1" sheetId="69" r:id="rId2"/>
    <sheet name="AHU-G-1 VAV's (1)" sheetId="56" r:id="rId3"/>
    <sheet name="AHU-G-1 VAV's (2)" sheetId="58" r:id="rId4"/>
    <sheet name="AHU-G-2" sheetId="70" r:id="rId5"/>
    <sheet name="AHU-G-2 Valves (1)" sheetId="80" r:id="rId6"/>
    <sheet name="AHU-G-2 Valves (2)" sheetId="81" r:id="rId7"/>
    <sheet name="AHU-G-3" sheetId="71" r:id="rId8"/>
    <sheet name="AHU-G-3 VAV's" sheetId="63" r:id="rId9"/>
    <sheet name="AHU-1-1" sheetId="76" r:id="rId10"/>
    <sheet name="AHU-1-1 Valves" sheetId="82" r:id="rId11"/>
    <sheet name="AHU-1-2" sheetId="75" r:id="rId12"/>
    <sheet name="AHU-1-2 VAV's" sheetId="57" r:id="rId13"/>
    <sheet name="AHU-1-2 Valves" sheetId="83" r:id="rId14"/>
    <sheet name="AHU-1-3" sheetId="1" r:id="rId15"/>
    <sheet name="AHU-1-3 VAV's (1)" sheetId="3" r:id="rId16"/>
    <sheet name="AHU-1-3 VAV's (2)" sheetId="5" r:id="rId17"/>
    <sheet name="AHU-1-3 Valves" sheetId="86" r:id="rId18"/>
    <sheet name="AHU-1-4" sheetId="2" r:id="rId19"/>
    <sheet name="AHU-1-4 VAV's (1)" sheetId="4" r:id="rId20"/>
    <sheet name="AHU-1-4 VAV's (2)" sheetId="6" r:id="rId21"/>
    <sheet name="AHU-1-4 VAV's (3)" sheetId="7" r:id="rId22"/>
    <sheet name="AHU-1-4 Valves" sheetId="87" r:id="rId23"/>
    <sheet name="AHU-2-1" sheetId="72" r:id="rId24"/>
    <sheet name="AHU-2-1 VAV's (1)" sheetId="59" r:id="rId25"/>
    <sheet name="AHU-2-1 VAV's (2)" sheetId="62" r:id="rId26"/>
    <sheet name="AHU-2-1 Valves" sheetId="85" r:id="rId27"/>
    <sheet name="AHU-3-1" sheetId="73" r:id="rId28"/>
    <sheet name="AHU-3-1 VAV's (1)" sheetId="60" r:id="rId29"/>
    <sheet name="AHU-3-1 VAV's (2)" sheetId="66" r:id="rId30"/>
    <sheet name="AHU-3-1 VAV's (3)" sheetId="67" r:id="rId31"/>
    <sheet name="AHU-3-1 Valves" sheetId="88" r:id="rId32"/>
    <sheet name="AHU-4-1" sheetId="74" r:id="rId33"/>
    <sheet name="AHU-4-1 VAV's (1)" sheetId="61" r:id="rId34"/>
    <sheet name="AHU-4-1 VAV's (2)" sheetId="68" r:id="rId35"/>
    <sheet name="AHU-4-1 Valves" sheetId="89" r:id="rId36"/>
    <sheet name="FCU-CEP-1A" sheetId="93" r:id="rId37"/>
    <sheet name="FCU-CEP-1B" sheetId="94" r:id="rId38"/>
    <sheet name="FCU-CEP-2" sheetId="95" r:id="rId39"/>
    <sheet name="FCU-CEP-3" sheetId="96" r:id="rId40"/>
    <sheet name="FCU-CEP-4" sheetId="97" r:id="rId41"/>
    <sheet name="FCU-CEP-5" sheetId="98" r:id="rId42"/>
    <sheet name="FCU-CEP-6" sheetId="99" r:id="rId43"/>
    <sheet name="FCU-CEP-7" sheetId="100" r:id="rId44"/>
    <sheet name="FCU-CEP-8" sheetId="101" r:id="rId45"/>
    <sheet name="KEF-1" sheetId="8" r:id="rId46"/>
    <sheet name="KEF-2" sheetId="9" r:id="rId47"/>
    <sheet name="KEF-3" sheetId="10" r:id="rId48"/>
    <sheet name="KEF-4" sheetId="11" r:id="rId49"/>
    <sheet name="KEF-5" sheetId="12" r:id="rId50"/>
    <sheet name="DWEF-1" sheetId="13" r:id="rId51"/>
    <sheet name="EF-CEP-1" sheetId="14" r:id="rId52"/>
    <sheet name="EF-G-1" sheetId="15" r:id="rId53"/>
    <sheet name="EF-G-1A" sheetId="16" r:id="rId54"/>
    <sheet name="EF-G-3" sheetId="17" r:id="rId55"/>
    <sheet name="EF-1-2" sheetId="18" r:id="rId56"/>
    <sheet name="EF-1-2A" sheetId="19" r:id="rId57"/>
    <sheet name="EF-1-3" sheetId="20" r:id="rId58"/>
    <sheet name="EF-1-4" sheetId="21" r:id="rId59"/>
    <sheet name="EF-1-4A" sheetId="22" r:id="rId60"/>
    <sheet name="EF-2-1A" sheetId="23" r:id="rId61"/>
    <sheet name="EF-2-1B" sheetId="24" r:id="rId62"/>
    <sheet name="EF-3-1A" sheetId="25" r:id="rId63"/>
    <sheet name="EF-3-1B" sheetId="26" r:id="rId64"/>
    <sheet name="EF-4-1A" sheetId="27" r:id="rId65"/>
    <sheet name="EF-4-1B" sheetId="28" r:id="rId66"/>
    <sheet name="EF-ISO-1AB" sheetId="29" r:id="rId67"/>
    <sheet name="EF-ISO-2AB" sheetId="30" r:id="rId68"/>
    <sheet name="EF-ISO-3" sheetId="31" r:id="rId69"/>
    <sheet name="EF-ISO-4" sheetId="32" r:id="rId70"/>
    <sheet name="EF-ISO-5AB" sheetId="33" r:id="rId71"/>
    <sheet name="SF-CEP-1" sheetId="34" r:id="rId72"/>
    <sheet name="Hood 1" sheetId="103" r:id="rId73"/>
    <sheet name="Hood 2" sheetId="104" r:id="rId74"/>
    <sheet name="Hood 3" sheetId="105" r:id="rId75"/>
    <sheet name="Hood 4" sheetId="106" r:id="rId76"/>
    <sheet name="Hood 5" sheetId="107" r:id="rId77"/>
    <sheet name="Boilers" sheetId="35" r:id="rId78"/>
    <sheet name="Cooling Tower" sheetId="102" r:id="rId79"/>
    <sheet name="Chiller WC" sheetId="37" r:id="rId80"/>
    <sheet name="CHP-1" sheetId="38" r:id="rId81"/>
    <sheet name="CHP-2" sheetId="39" r:id="rId82"/>
    <sheet name="CHP-3" sheetId="40" r:id="rId83"/>
    <sheet name="CWP-1" sheetId="41" r:id="rId84"/>
    <sheet name="CWP-2" sheetId="42" r:id="rId85"/>
    <sheet name="CWP-3" sheetId="43" r:id="rId86"/>
    <sheet name="HWP-1" sheetId="44" r:id="rId87"/>
    <sheet name="HWP-2" sheetId="45" r:id="rId88"/>
    <sheet name="HWP-3" sheetId="46" r:id="rId89"/>
    <sheet name="PHP-CEP-1" sheetId="90" r:id="rId90"/>
    <sheet name="PHP-CEP-2" sheetId="91" r:id="rId91"/>
    <sheet name="PHP-CEP-3" sheetId="92" r:id="rId92"/>
    <sheet name="PHP-G-1" sheetId="47" r:id="rId93"/>
    <sheet name="PHP-G-2" sheetId="48" r:id="rId94"/>
    <sheet name="PHP-G-3" sheetId="49" r:id="rId95"/>
    <sheet name="PHP-1-2" sheetId="50" r:id="rId96"/>
    <sheet name="PHP-1-3" sheetId="51" r:id="rId97"/>
    <sheet name="PHP-1-4" sheetId="52" r:id="rId98"/>
    <sheet name="PHP-3-1" sheetId="53" r:id="rId99"/>
    <sheet name="PHP-4-1" sheetId="54" r:id="rId100"/>
    <sheet name="PHP-1" sheetId="55" r:id="rId101"/>
    <sheet name="HW Circuit Setter" sheetId="78" r:id="rId102"/>
    <sheet name="CHW Circuit Setter" sheetId="79" r:id="rId103"/>
  </sheets>
  <definedNames>
    <definedName name="_xlnm.Print_Area" localSheetId="9">'AHU-1-1'!$A$1:$G$47</definedName>
    <definedName name="_xlnm.Print_Area" localSheetId="10">'AHU-1-1 Valves'!$A$1:$L$41</definedName>
    <definedName name="_xlnm.Print_Area" localSheetId="11">'AHU-1-2'!$A$1:$G$47</definedName>
    <definedName name="_xlnm.Print_Area" localSheetId="13">'AHU-1-2 Valves'!$A$1:$L$41</definedName>
    <definedName name="_xlnm.Print_Area" localSheetId="12">'AHU-1-2 VAV''s'!$A$1:$L$41</definedName>
    <definedName name="_xlnm.Print_Area" localSheetId="14">'AHU-1-3'!$A$1:$G$47</definedName>
    <definedName name="_xlnm.Print_Area" localSheetId="17">'AHU-1-3 Valves'!$A$1:$L$41</definedName>
    <definedName name="_xlnm.Print_Area" localSheetId="15">'AHU-1-3 VAV''s (1)'!$A$1:$L$41</definedName>
    <definedName name="_xlnm.Print_Area" localSheetId="16">'AHU-1-3 VAV''s (2)'!$A$1:$L$29</definedName>
    <definedName name="_xlnm.Print_Area" localSheetId="18">'AHU-1-4'!$A$1:$G$47</definedName>
    <definedName name="_xlnm.Print_Area" localSheetId="22">'AHU-1-4 Valves'!$A$1:$L$41</definedName>
    <definedName name="_xlnm.Print_Area" localSheetId="19">'AHU-1-4 VAV''s (1)'!$A$1:$L$42</definedName>
    <definedName name="_xlnm.Print_Area" localSheetId="20">'AHU-1-4 VAV''s (2)'!$A$1:$L$42</definedName>
    <definedName name="_xlnm.Print_Area" localSheetId="21">'AHU-1-4 VAV''s (3)'!$A$1:$L$42</definedName>
    <definedName name="_xlnm.Print_Area" localSheetId="23">'AHU-2-1'!$A$1:$G$47</definedName>
    <definedName name="_xlnm.Print_Area" localSheetId="26">'AHU-2-1 Valves'!$A$1:$L$40</definedName>
    <definedName name="_xlnm.Print_Area" localSheetId="24">'AHU-2-1 VAV''s (1)'!$A$1:$L$42</definedName>
    <definedName name="_xlnm.Print_Area" localSheetId="25">'AHU-2-1 VAV''s (2)'!$A$1:$L$42</definedName>
    <definedName name="_xlnm.Print_Area" localSheetId="27">'AHU-3-1'!$A$1:$G$47</definedName>
    <definedName name="_xlnm.Print_Area" localSheetId="31">'AHU-3-1 Valves'!$A$1:$L$41</definedName>
    <definedName name="_xlnm.Print_Area" localSheetId="28">'AHU-3-1 VAV''s (1)'!$A$1:$L$42</definedName>
    <definedName name="_xlnm.Print_Area" localSheetId="29">'AHU-3-1 VAV''s (2)'!$A$1:$L$42</definedName>
    <definedName name="_xlnm.Print_Area" localSheetId="30">'AHU-3-1 VAV''s (3)'!$A$1:$L$42</definedName>
    <definedName name="_xlnm.Print_Area" localSheetId="32">'AHU-4-1'!$A$1:$G$47</definedName>
    <definedName name="_xlnm.Print_Area" localSheetId="35">'AHU-4-1 Valves'!$A$1:$L$41</definedName>
    <definedName name="_xlnm.Print_Area" localSheetId="33">'AHU-4-1 VAV''s (1)'!$A$1:$L$42</definedName>
    <definedName name="_xlnm.Print_Area" localSheetId="34">'AHU-4-1 VAV''s (2)'!$A$1:$L$42</definedName>
    <definedName name="_xlnm.Print_Area" localSheetId="1">'AHU-G-1'!$A$1:$G$47</definedName>
    <definedName name="_xlnm.Print_Area" localSheetId="2">'AHU-G-1 VAV''s (1)'!$A$1:$L$41</definedName>
    <definedName name="_xlnm.Print_Area" localSheetId="3">'AHU-G-1 VAV''s (2)'!$A$1:$L$41</definedName>
    <definedName name="_xlnm.Print_Area" localSheetId="4">'AHU-G-2'!$A$1:$G$47</definedName>
    <definedName name="_xlnm.Print_Area" localSheetId="5">'AHU-G-2 Valves (1)'!$A$1:$L$41</definedName>
    <definedName name="_xlnm.Print_Area" localSheetId="6">'AHU-G-2 Valves (2)'!$A$1:$L$41</definedName>
    <definedName name="_xlnm.Print_Area" localSheetId="7">'AHU-G-3'!$A$1:$G$47</definedName>
    <definedName name="_xlnm.Print_Area" localSheetId="8">'AHU-G-3 VAV''s'!$A$1:$L$41</definedName>
    <definedName name="_xlnm.Print_Area" localSheetId="77">Boilers!$A$1:$G$30</definedName>
    <definedName name="_xlnm.Print_Area" localSheetId="79">'Chiller WC'!$A$1:$G$38</definedName>
    <definedName name="_xlnm.Print_Area" localSheetId="80">'CHP-1'!$A$1:$G$35</definedName>
    <definedName name="_xlnm.Print_Area" localSheetId="81">'CHP-2'!$A$1:$G$35</definedName>
    <definedName name="_xlnm.Print_Area" localSheetId="82">'CHP-3'!$A$1:$G$35</definedName>
    <definedName name="_xlnm.Print_Area" localSheetId="102">'CHW Circuit Setter'!$A$1:$K$42</definedName>
    <definedName name="_xlnm.Print_Area" localSheetId="78">'Cooling Tower'!$A$1:$G$40</definedName>
    <definedName name="_xlnm.Print_Area" localSheetId="83">'CWP-1'!$A$1:$G$35</definedName>
    <definedName name="_xlnm.Print_Area" localSheetId="84">'CWP-2'!$A$1:$G$35</definedName>
    <definedName name="_xlnm.Print_Area" localSheetId="85">'CWP-3'!$A$1:$G$35</definedName>
    <definedName name="_xlnm.Print_Area" localSheetId="0">'DOAS-1'!$A$1:$G$34</definedName>
    <definedName name="_xlnm.Print_Area" localSheetId="50">'DWEF-1'!$A$1:$H$43</definedName>
    <definedName name="_xlnm.Print_Area" localSheetId="55">'EF-1-2'!$A$1:$H$46</definedName>
    <definedName name="_xlnm.Print_Area" localSheetId="56">'EF-1-2A'!$A$1:$H$46</definedName>
    <definedName name="_xlnm.Print_Area" localSheetId="57">'EF-1-3'!$A$1:$H$46</definedName>
    <definedName name="_xlnm.Print_Area" localSheetId="58">'EF-1-4'!$A$1:$H$46</definedName>
    <definedName name="_xlnm.Print_Area" localSheetId="59">'EF-1-4A'!$A$1:$H$46</definedName>
    <definedName name="_xlnm.Print_Area" localSheetId="60">'EF-2-1A'!$A$1:$H$46</definedName>
    <definedName name="_xlnm.Print_Area" localSheetId="61">'EF-2-1B'!$A$1:$H$46</definedName>
    <definedName name="_xlnm.Print_Area" localSheetId="62">'EF-3-1A'!$A$1:$H$46</definedName>
    <definedName name="_xlnm.Print_Area" localSheetId="63">'EF-3-1B'!$A$1:$H$46</definedName>
    <definedName name="_xlnm.Print_Area" localSheetId="64">'EF-4-1A'!$A$1:$H$46</definedName>
    <definedName name="_xlnm.Print_Area" localSheetId="65">'EF-4-1B'!$A$1:$H$46</definedName>
    <definedName name="_xlnm.Print_Area" localSheetId="51">'EF-CEP-1'!$A$1:$H$46</definedName>
    <definedName name="_xlnm.Print_Area" localSheetId="52">'EF-G-1'!$A$1:$H$46</definedName>
    <definedName name="_xlnm.Print_Area" localSheetId="53">'EF-G-1A'!$A$1:$H$46</definedName>
    <definedName name="_xlnm.Print_Area" localSheetId="54">'EF-G-3'!$A$1:$H$46</definedName>
    <definedName name="_xlnm.Print_Area" localSheetId="66">'EF-ISO-1AB'!$A$1:$H$46</definedName>
    <definedName name="_xlnm.Print_Area" localSheetId="67">'EF-ISO-2AB'!$A$1:$H$46</definedName>
    <definedName name="_xlnm.Print_Area" localSheetId="68">'EF-ISO-3'!$A$1:$H$46</definedName>
    <definedName name="_xlnm.Print_Area" localSheetId="69">'EF-ISO-4'!$A$1:$H$46</definedName>
    <definedName name="_xlnm.Print_Area" localSheetId="70">'EF-ISO-5AB'!$A$1:$H$46</definedName>
    <definedName name="_xlnm.Print_Area" localSheetId="36">'FCU-CEP-1A'!$A$1:$H$34</definedName>
    <definedName name="_xlnm.Print_Area" localSheetId="37">'FCU-CEP-1B'!$A$1:$H$34</definedName>
    <definedName name="_xlnm.Print_Area" localSheetId="38">'FCU-CEP-2'!$A$1:$H$34</definedName>
    <definedName name="_xlnm.Print_Area" localSheetId="39">'FCU-CEP-3'!$A$1:$H$34</definedName>
    <definedName name="_xlnm.Print_Area" localSheetId="40">'FCU-CEP-4'!$A$1:$H$34</definedName>
    <definedName name="_xlnm.Print_Area" localSheetId="41">'FCU-CEP-5'!$A$1:$H$34</definedName>
    <definedName name="_xlnm.Print_Area" localSheetId="42">'FCU-CEP-6'!$A$1:$H$34</definedName>
    <definedName name="_xlnm.Print_Area" localSheetId="43">'FCU-CEP-7'!$A$1:$H$34</definedName>
    <definedName name="_xlnm.Print_Area" localSheetId="44">'FCU-CEP-8'!$A$1:$H$34</definedName>
    <definedName name="_xlnm.Print_Area" localSheetId="101">'HW Circuit Setter'!$A$1:$K$42</definedName>
    <definedName name="_xlnm.Print_Area" localSheetId="86">'HWP-1'!$A$1:$G$35</definedName>
    <definedName name="_xlnm.Print_Area" localSheetId="87">'HWP-2'!$A$1:$G$35</definedName>
    <definedName name="_xlnm.Print_Area" localSheetId="88">'HWP-3'!$A$1:$G$35</definedName>
    <definedName name="_xlnm.Print_Area" localSheetId="45">'KEF-1'!$A$1:$H$46</definedName>
    <definedName name="_xlnm.Print_Area" localSheetId="46">'KEF-2'!$A$1:$H$46</definedName>
    <definedName name="_xlnm.Print_Area" localSheetId="47">'KEF-3'!$A$1:$H$46</definedName>
    <definedName name="_xlnm.Print_Area" localSheetId="48">'KEF-4'!$A$1:$H$46</definedName>
    <definedName name="_xlnm.Print_Area" localSheetId="49">'KEF-5'!$A$1:$H$46</definedName>
    <definedName name="_xlnm.Print_Area" localSheetId="100">'PHP-1'!$A$1:$G$35</definedName>
    <definedName name="_xlnm.Print_Area" localSheetId="95">'PHP-1-2'!$A$1:$G$35</definedName>
    <definedName name="_xlnm.Print_Area" localSheetId="96">'PHP-1-3'!$A$1:$G$35</definedName>
    <definedName name="_xlnm.Print_Area" localSheetId="97">'PHP-1-4'!$A$1:$G$35</definedName>
    <definedName name="_xlnm.Print_Area" localSheetId="98">'PHP-3-1'!$A$1:$G$35</definedName>
    <definedName name="_xlnm.Print_Area" localSheetId="99">'PHP-4-1'!$A$1:$G$35</definedName>
    <definedName name="_xlnm.Print_Area" localSheetId="89">'PHP-CEP-1'!$A$1:$G$35</definedName>
    <definedName name="_xlnm.Print_Area" localSheetId="90">'PHP-CEP-2'!$A$1:$G$35</definedName>
    <definedName name="_xlnm.Print_Area" localSheetId="91">'PHP-CEP-3'!$A$1:$G$35</definedName>
    <definedName name="_xlnm.Print_Area" localSheetId="92">'PHP-G-1'!$A$1:$G$35</definedName>
    <definedName name="_xlnm.Print_Area" localSheetId="93">'PHP-G-2'!$A$1:$G$35</definedName>
    <definedName name="_xlnm.Print_Area" localSheetId="94">'PHP-G-3'!$A$1:$G$35</definedName>
    <definedName name="_xlnm.Print_Area" localSheetId="71">'SF-CEP-1'!$A$1:$H$46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1" i="101" l="1"/>
  <c r="H30" i="101"/>
  <c r="H29" i="101"/>
  <c r="H28" i="101"/>
  <c r="H27" i="101"/>
  <c r="H26" i="101"/>
  <c r="H25" i="101"/>
  <c r="H24" i="101"/>
  <c r="H23" i="101"/>
  <c r="H31" i="100"/>
  <c r="H30" i="100"/>
  <c r="H29" i="100"/>
  <c r="H28" i="100"/>
  <c r="H27" i="100"/>
  <c r="H26" i="100"/>
  <c r="H25" i="100"/>
  <c r="H24" i="100"/>
  <c r="H23" i="100"/>
  <c r="H31" i="99"/>
  <c r="H30" i="99"/>
  <c r="H29" i="99"/>
  <c r="H28" i="99"/>
  <c r="H27" i="99"/>
  <c r="H26" i="99"/>
  <c r="H25" i="99"/>
  <c r="H24" i="99"/>
  <c r="H23" i="99"/>
  <c r="H31" i="98"/>
  <c r="H30" i="98"/>
  <c r="H29" i="98"/>
  <c r="H28" i="98"/>
  <c r="H27" i="98"/>
  <c r="H26" i="98"/>
  <c r="H25" i="98"/>
  <c r="H24" i="98"/>
  <c r="H23" i="98"/>
  <c r="H31" i="97"/>
  <c r="H30" i="97"/>
  <c r="H29" i="97"/>
  <c r="H28" i="97"/>
  <c r="H27" i="97"/>
  <c r="H26" i="97"/>
  <c r="H25" i="97"/>
  <c r="H24" i="97"/>
  <c r="H23" i="97"/>
  <c r="H31" i="96"/>
  <c r="H30" i="96"/>
  <c r="H29" i="96"/>
  <c r="H28" i="96"/>
  <c r="H27" i="96"/>
  <c r="H26" i="96"/>
  <c r="H25" i="96"/>
  <c r="H24" i="96"/>
  <c r="H23" i="96"/>
  <c r="H31" i="95"/>
  <c r="H30" i="95"/>
  <c r="H29" i="95"/>
  <c r="H28" i="95"/>
  <c r="H27" i="95"/>
  <c r="H26" i="95"/>
  <c r="H25" i="95"/>
  <c r="H24" i="95"/>
  <c r="H23" i="95"/>
  <c r="H31" i="94"/>
  <c r="H30" i="94"/>
  <c r="H29" i="94"/>
  <c r="H28" i="94"/>
  <c r="H27" i="94"/>
  <c r="H26" i="94"/>
  <c r="H25" i="94"/>
  <c r="H24" i="94"/>
  <c r="H23" i="94"/>
  <c r="H31" i="93"/>
  <c r="H30" i="93"/>
  <c r="H29" i="93"/>
  <c r="H28" i="93"/>
  <c r="H27" i="93"/>
  <c r="H26" i="93"/>
  <c r="H25" i="93"/>
  <c r="H24" i="93"/>
  <c r="H23" i="93"/>
  <c r="K10" i="89"/>
  <c r="J10" i="89"/>
  <c r="G10" i="89"/>
  <c r="F10" i="89"/>
  <c r="K37" i="61"/>
  <c r="J37" i="61"/>
  <c r="G37" i="61"/>
  <c r="F37" i="61"/>
  <c r="K22" i="80"/>
  <c r="J22" i="80"/>
  <c r="G22" i="80"/>
  <c r="F22" i="80"/>
  <c r="G14" i="89"/>
  <c r="F14" i="89"/>
  <c r="G16" i="88"/>
  <c r="F16" i="88"/>
  <c r="K11" i="88"/>
  <c r="J11" i="88"/>
  <c r="G11" i="88"/>
  <c r="F11" i="88"/>
  <c r="K9" i="87"/>
  <c r="J9" i="87"/>
  <c r="G9" i="87"/>
  <c r="F9" i="87"/>
  <c r="F12" i="87"/>
  <c r="G12" i="87"/>
  <c r="G16" i="86"/>
  <c r="F16" i="86"/>
  <c r="K11" i="86"/>
  <c r="J11" i="86"/>
  <c r="G11" i="86"/>
  <c r="F11" i="86"/>
  <c r="G26" i="85"/>
  <c r="F26" i="85"/>
  <c r="G20" i="85"/>
  <c r="F20" i="85"/>
  <c r="K15" i="85"/>
  <c r="J15" i="85"/>
  <c r="G15" i="85"/>
  <c r="F15" i="85"/>
  <c r="G31" i="83"/>
  <c r="F31" i="83"/>
  <c r="G28" i="83"/>
  <c r="F28" i="83"/>
  <c r="K17" i="83"/>
  <c r="J17" i="83"/>
  <c r="G17" i="83"/>
  <c r="F17" i="83"/>
  <c r="F32" i="82"/>
  <c r="G32" i="82"/>
  <c r="K19" i="82"/>
  <c r="J19" i="82"/>
  <c r="G19" i="82"/>
  <c r="F19" i="82"/>
  <c r="G17" i="81"/>
  <c r="F17" i="81"/>
  <c r="G33" i="80"/>
  <c r="F33" i="80"/>
  <c r="K39" i="68" l="1"/>
  <c r="J39" i="68"/>
  <c r="G39" i="68"/>
  <c r="F39" i="68"/>
  <c r="K37" i="68"/>
  <c r="J37" i="68"/>
  <c r="G37" i="68"/>
  <c r="F37" i="68"/>
  <c r="K19" i="67"/>
  <c r="J19" i="67"/>
  <c r="G19" i="67"/>
  <c r="F19" i="67"/>
  <c r="K17" i="67"/>
  <c r="J17" i="67"/>
  <c r="G17" i="67"/>
  <c r="F17" i="67"/>
  <c r="K38" i="66"/>
  <c r="J38" i="66"/>
  <c r="G38" i="66"/>
  <c r="F38" i="66"/>
  <c r="K37" i="60"/>
  <c r="J37" i="60"/>
  <c r="G37" i="60"/>
  <c r="F37" i="60"/>
  <c r="K40" i="62"/>
  <c r="J40" i="62"/>
  <c r="G40" i="62"/>
  <c r="F40" i="62"/>
  <c r="K38" i="62"/>
  <c r="J38" i="62"/>
  <c r="G38" i="62"/>
  <c r="F38" i="62"/>
  <c r="K38" i="59"/>
  <c r="J38" i="59"/>
  <c r="G38" i="59"/>
  <c r="F38" i="59"/>
  <c r="K20" i="7"/>
  <c r="J20" i="7"/>
  <c r="G20" i="7"/>
  <c r="F20" i="7"/>
  <c r="K18" i="7"/>
  <c r="J18" i="7"/>
  <c r="G18" i="7"/>
  <c r="F18" i="7"/>
  <c r="K38" i="6"/>
  <c r="J38" i="6"/>
  <c r="G38" i="6"/>
  <c r="F38" i="6"/>
  <c r="K37" i="4"/>
  <c r="J37" i="4"/>
  <c r="G37" i="4"/>
  <c r="F37" i="4"/>
  <c r="K22" i="5"/>
  <c r="J22" i="5"/>
  <c r="G22" i="5"/>
  <c r="F22" i="5"/>
  <c r="K20" i="5"/>
  <c r="J20" i="5"/>
  <c r="G20" i="5"/>
  <c r="F20" i="5"/>
  <c r="K36" i="3"/>
  <c r="J36" i="3"/>
  <c r="G36" i="3"/>
  <c r="F36" i="3"/>
  <c r="K14" i="57"/>
  <c r="J14" i="57"/>
  <c r="G14" i="57"/>
  <c r="F14" i="57"/>
  <c r="K33" i="63"/>
  <c r="J33" i="63"/>
  <c r="G33" i="63"/>
  <c r="F33" i="63"/>
  <c r="F13" i="58"/>
  <c r="F11" i="58"/>
  <c r="G11" i="58"/>
  <c r="G13" i="58" s="1"/>
  <c r="K11" i="58"/>
  <c r="K13" i="58" s="1"/>
  <c r="J11" i="58"/>
  <c r="J13" i="58" s="1"/>
  <c r="K37" i="56"/>
  <c r="J37" i="56"/>
  <c r="G37" i="56"/>
  <c r="F37" i="56"/>
  <c r="H36" i="34"/>
  <c r="H35" i="34"/>
  <c r="H34" i="34"/>
  <c r="H33" i="34"/>
  <c r="H32" i="34"/>
  <c r="H31" i="34"/>
  <c r="H30" i="34"/>
  <c r="H29" i="34"/>
  <c r="H28" i="34"/>
  <c r="H36" i="33"/>
  <c r="H35" i="33"/>
  <c r="H34" i="33"/>
  <c r="H33" i="33"/>
  <c r="H32" i="33"/>
  <c r="H31" i="33"/>
  <c r="H30" i="33"/>
  <c r="H29" i="33"/>
  <c r="H28" i="33"/>
  <c r="H36" i="32"/>
  <c r="H35" i="32"/>
  <c r="H34" i="32"/>
  <c r="H33" i="32"/>
  <c r="H32" i="32"/>
  <c r="H31" i="32"/>
  <c r="H30" i="32"/>
  <c r="H29" i="32"/>
  <c r="H28" i="32"/>
  <c r="H36" i="31"/>
  <c r="H35" i="31"/>
  <c r="H34" i="31"/>
  <c r="H33" i="31"/>
  <c r="H32" i="31"/>
  <c r="H31" i="31"/>
  <c r="H30" i="31"/>
  <c r="H29" i="31"/>
  <c r="H28" i="31"/>
  <c r="H36" i="30"/>
  <c r="H35" i="30"/>
  <c r="H34" i="30"/>
  <c r="H33" i="30"/>
  <c r="H32" i="30"/>
  <c r="H31" i="30"/>
  <c r="H30" i="30"/>
  <c r="H29" i="30"/>
  <c r="H28" i="30"/>
  <c r="H36" i="29"/>
  <c r="H35" i="29"/>
  <c r="H34" i="29"/>
  <c r="H33" i="29"/>
  <c r="H32" i="29"/>
  <c r="H31" i="29"/>
  <c r="H30" i="29"/>
  <c r="H29" i="29"/>
  <c r="H28" i="29"/>
  <c r="H36" i="28"/>
  <c r="H35" i="28"/>
  <c r="H34" i="28"/>
  <c r="H33" i="28"/>
  <c r="H32" i="28"/>
  <c r="H31" i="28"/>
  <c r="H30" i="28"/>
  <c r="H29" i="28"/>
  <c r="H28" i="28"/>
  <c r="H36" i="27"/>
  <c r="H35" i="27"/>
  <c r="H34" i="27"/>
  <c r="H33" i="27"/>
  <c r="H32" i="27"/>
  <c r="H31" i="27"/>
  <c r="H30" i="27"/>
  <c r="H29" i="27"/>
  <c r="H28" i="27"/>
  <c r="H36" i="26"/>
  <c r="H35" i="26"/>
  <c r="H34" i="26"/>
  <c r="H33" i="26"/>
  <c r="H32" i="26"/>
  <c r="H31" i="26"/>
  <c r="H30" i="26"/>
  <c r="H29" i="26"/>
  <c r="H28" i="26"/>
  <c r="H36" i="25"/>
  <c r="H35" i="25"/>
  <c r="H34" i="25"/>
  <c r="H33" i="25"/>
  <c r="H32" i="25"/>
  <c r="H31" i="25"/>
  <c r="H30" i="25"/>
  <c r="H29" i="25"/>
  <c r="H28" i="25"/>
  <c r="H36" i="24"/>
  <c r="H35" i="24"/>
  <c r="H34" i="24"/>
  <c r="H33" i="24"/>
  <c r="H32" i="24"/>
  <c r="H31" i="24"/>
  <c r="H30" i="24"/>
  <c r="H29" i="24"/>
  <c r="H28" i="24"/>
  <c r="H36" i="23"/>
  <c r="H35" i="23"/>
  <c r="H34" i="23"/>
  <c r="H33" i="23"/>
  <c r="H32" i="23"/>
  <c r="H31" i="23"/>
  <c r="H30" i="23"/>
  <c r="H29" i="23"/>
  <c r="H28" i="23"/>
  <c r="H36" i="22"/>
  <c r="H35" i="22"/>
  <c r="H34" i="22"/>
  <c r="H33" i="22"/>
  <c r="H32" i="22"/>
  <c r="H31" i="22"/>
  <c r="H30" i="22"/>
  <c r="H29" i="22"/>
  <c r="H28" i="22"/>
  <c r="H36" i="21"/>
  <c r="H35" i="21"/>
  <c r="H34" i="21"/>
  <c r="H33" i="21"/>
  <c r="H32" i="21"/>
  <c r="H31" i="21"/>
  <c r="H30" i="21"/>
  <c r="H29" i="21"/>
  <c r="H28" i="21"/>
  <c r="H36" i="20"/>
  <c r="H35" i="20"/>
  <c r="H34" i="20"/>
  <c r="H33" i="20"/>
  <c r="H32" i="20"/>
  <c r="H31" i="20"/>
  <c r="H30" i="20"/>
  <c r="H29" i="20"/>
  <c r="H28" i="20"/>
  <c r="H36" i="19"/>
  <c r="H35" i="19"/>
  <c r="H34" i="19"/>
  <c r="H33" i="19"/>
  <c r="H32" i="19"/>
  <c r="H31" i="19"/>
  <c r="H30" i="19"/>
  <c r="H29" i="19"/>
  <c r="H28" i="19"/>
  <c r="H36" i="18"/>
  <c r="H35" i="18"/>
  <c r="H34" i="18"/>
  <c r="H33" i="18"/>
  <c r="H32" i="18"/>
  <c r="H31" i="18"/>
  <c r="H30" i="18"/>
  <c r="H29" i="18"/>
  <c r="H28" i="18"/>
  <c r="H36" i="17"/>
  <c r="H35" i="17"/>
  <c r="H34" i="17"/>
  <c r="H33" i="17"/>
  <c r="H32" i="17"/>
  <c r="H31" i="17"/>
  <c r="H30" i="17"/>
  <c r="H29" i="17"/>
  <c r="H28" i="17"/>
  <c r="H36" i="16"/>
  <c r="H35" i="16"/>
  <c r="H34" i="16"/>
  <c r="H33" i="16"/>
  <c r="H32" i="16"/>
  <c r="H31" i="16"/>
  <c r="H30" i="16"/>
  <c r="H29" i="16"/>
  <c r="H28" i="16"/>
  <c r="H36" i="15"/>
  <c r="H35" i="15"/>
  <c r="H34" i="15"/>
  <c r="H33" i="15"/>
  <c r="H32" i="15"/>
  <c r="H31" i="15"/>
  <c r="H30" i="15"/>
  <c r="H29" i="15"/>
  <c r="H28" i="15"/>
  <c r="H36" i="14"/>
  <c r="H35" i="14"/>
  <c r="H34" i="14"/>
  <c r="H33" i="14"/>
  <c r="H32" i="14"/>
  <c r="H31" i="14"/>
  <c r="H30" i="14"/>
  <c r="H29" i="14"/>
  <c r="H28" i="14"/>
  <c r="H33" i="13"/>
  <c r="H32" i="13"/>
  <c r="H31" i="13"/>
  <c r="H30" i="13"/>
  <c r="H29" i="13"/>
  <c r="H28" i="13"/>
  <c r="H27" i="13"/>
  <c r="H26" i="13"/>
  <c r="H25" i="13"/>
  <c r="H36" i="12"/>
  <c r="H35" i="12"/>
  <c r="H34" i="12"/>
  <c r="H33" i="12"/>
  <c r="H32" i="12"/>
  <c r="H31" i="12"/>
  <c r="H30" i="12"/>
  <c r="H29" i="12"/>
  <c r="H28" i="12"/>
  <c r="H36" i="11"/>
  <c r="H35" i="11"/>
  <c r="H34" i="11"/>
  <c r="H33" i="11"/>
  <c r="H32" i="11"/>
  <c r="H31" i="11"/>
  <c r="H30" i="11"/>
  <c r="H29" i="11"/>
  <c r="H28" i="11"/>
  <c r="H36" i="10"/>
  <c r="H35" i="10"/>
  <c r="H34" i="10"/>
  <c r="H33" i="10"/>
  <c r="H32" i="10"/>
  <c r="H31" i="10"/>
  <c r="H30" i="10"/>
  <c r="H29" i="10"/>
  <c r="H28" i="10"/>
  <c r="H36" i="9"/>
  <c r="H35" i="9"/>
  <c r="H34" i="9"/>
  <c r="H33" i="9"/>
  <c r="H32" i="9"/>
  <c r="H31" i="9"/>
  <c r="H30" i="9"/>
  <c r="H29" i="9"/>
  <c r="H28" i="9"/>
  <c r="H36" i="8"/>
  <c r="H35" i="8"/>
  <c r="H34" i="8"/>
  <c r="H33" i="8"/>
  <c r="H32" i="8"/>
  <c r="H31" i="8"/>
  <c r="H30" i="8"/>
  <c r="H29" i="8"/>
  <c r="H28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B801E201-DE5B-48BE-AC9E-098B0D269A8E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3C7B2E7D-DDE0-4A81-AB5B-0B727CED66F8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AEAA6A6B-9CFB-434E-884A-2730AD5E1558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0D7B2C09-4850-4FB5-BA90-EA4137492AF9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32C38E63-7B1D-4B67-9F8C-3C97C917E22A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80AB3DD4-FED2-4C3B-AF32-C2EBC78D4A87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5F180713-637E-412A-9DBB-CECED720415D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1FD0F2DA-99D5-4A67-AF8C-4DF070737271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1D8F3094-3EA9-498A-8D71-93736399D8E6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ADC54E34-ABFA-4D16-ABC7-253557DF58C2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1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E9BFEBE4-C418-4197-BC86-5A60A218A42F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D851A5FD-B37F-4D30-9076-1B1BB389AE84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D429896D-60EE-4BB2-B8E4-B935B1180D9E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AB3C4831-675F-4368-8B5A-ED62E6C48DC7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D8892F1A-0E34-460B-986C-A6C034ED25BE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0B09A165-7039-4751-9126-4F1C751DAF1D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D1402413-7CD4-4C4A-84D7-F825C1277C29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D0DAB09C-7C47-429F-A052-FA440700B1EF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2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391B9CD6-263E-4188-9593-02DD95492BF3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2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3F361CDA-B7D4-4DF3-97D9-EC8E43A599C0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2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3EA0C644-2BC8-4A9D-8204-42846370D205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2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EA74D53B-A7B9-4D33-8A7D-4047C74625E7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BDE51D14-D3C7-437F-AE8C-28117BB9AC67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3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8651A83D-5EE9-4564-A340-A47366B3C846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3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31D9F623-DA74-4764-AFB9-067B60420D52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3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B2764106-B0D2-4F7C-BF71-7519B63E507B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3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C388A215-990E-4D43-AF0A-8EA53372C824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3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A5" authorId="0" shapeId="0" xr:uid="{FDF42CC5-2BF7-4AB6-B5E3-82AC09E5FD30}">
      <text>
        <r>
          <rPr>
            <b/>
            <sz val="9"/>
            <color indexed="81"/>
            <rFont val="Tahoma"/>
            <family val="2"/>
          </rPr>
          <t>USE FOR:</t>
        </r>
        <r>
          <rPr>
            <sz val="9"/>
            <color indexed="81"/>
            <rFont val="Tahoma"/>
            <family val="2"/>
          </rPr>
          <t xml:space="preserve">
FAN COIL UNIT
SPLIT SYSTEM FURNACE
HEAT PUMP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AA883FAC-7064-42C1-AA20-0C7B69E9BCF9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B2BC7DD2-2603-40D5-9147-E098894BB73A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E5BFB6CA-CB4E-4AE4-8F1B-79DAC5062A0E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AC2C359C-5E27-431C-B62C-54966C97F354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44E4F447-0466-4439-8F07-A190DDF13881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NTAB</author>
  </authors>
  <commentList>
    <comment ref="C7" authorId="0" shapeId="0" xr:uid="{24589305-7BC7-4CAB-8EBB-D0BD95C8C5D5}">
      <text>
        <r>
          <rPr>
            <b/>
            <sz val="9"/>
            <color indexed="81"/>
            <rFont val="Tahoma"/>
            <family val="2"/>
          </rPr>
          <t>NTAB:</t>
        </r>
        <r>
          <rPr>
            <sz val="9"/>
            <color indexed="81"/>
            <rFont val="Tahoma"/>
            <family val="2"/>
          </rPr>
          <t xml:space="preserve">
BILLINGSLEY ONLY
</t>
        </r>
      </text>
    </comment>
  </commentList>
</comments>
</file>

<file path=xl/sharedStrings.xml><?xml version="1.0" encoding="utf-8"?>
<sst xmlns="http://schemas.openxmlformats.org/spreadsheetml/2006/main" count="6557" uniqueCount="1526">
  <si>
    <t>National TAB</t>
  </si>
  <si>
    <t>Supply Side</t>
  </si>
  <si>
    <t>Return Side</t>
  </si>
  <si>
    <t>Unit Data</t>
  </si>
  <si>
    <t>Manufacturer</t>
  </si>
  <si>
    <t>Model Number</t>
  </si>
  <si>
    <t>Serial Number</t>
  </si>
  <si>
    <t>Configuration</t>
  </si>
  <si>
    <t xml:space="preserve">No. Pre Filters / Size  </t>
  </si>
  <si>
    <t xml:space="preserve"> </t>
  </si>
  <si>
    <t xml:space="preserve">Motor Data X </t>
  </si>
  <si>
    <t>Motor MFG / Frame</t>
  </si>
  <si>
    <t>Horsepower / RPM</t>
  </si>
  <si>
    <t>Rated Volts / Phase</t>
  </si>
  <si>
    <t>Rated Amperage / SF</t>
  </si>
  <si>
    <t>Test Data</t>
  </si>
  <si>
    <t>Design</t>
  </si>
  <si>
    <t>Actual</t>
  </si>
  <si>
    <t>Total CFM</t>
  </si>
  <si>
    <t>Min OA CFM</t>
  </si>
  <si>
    <t>Fan RPM</t>
  </si>
  <si>
    <t>VFD Speed</t>
  </si>
  <si>
    <t>RL Voltage</t>
  </si>
  <si>
    <t>RL Amperage</t>
  </si>
  <si>
    <t>Motor B.H.P.</t>
  </si>
  <si>
    <t>Performance Data</t>
  </si>
  <si>
    <t>Suction S.P.</t>
  </si>
  <si>
    <t>Discharge S.P.</t>
  </si>
  <si>
    <t>Total SP</t>
  </si>
  <si>
    <t xml:space="preserve">CW Coil P.D. </t>
  </si>
  <si>
    <t>HW Coil P.D.</t>
  </si>
  <si>
    <t>System Set Point</t>
  </si>
  <si>
    <t>Pre Filters P.D.</t>
  </si>
  <si>
    <t>Total ESP</t>
  </si>
  <si>
    <t>Asset: AHU-1-3</t>
  </si>
  <si>
    <t>Asset: AHU-1-4</t>
  </si>
  <si>
    <t>Project: Westover Hills Baptist Hospital</t>
  </si>
  <si>
    <t>Address: San Antonio, TX</t>
  </si>
  <si>
    <t>BALDOR</t>
  </si>
  <si>
    <t>TRANE</t>
  </si>
  <si>
    <t>VERTICAL</t>
  </si>
  <si>
    <t>BALDOR / 256T</t>
  </si>
  <si>
    <t>BALDOR / 215T</t>
  </si>
  <si>
    <t>BALDOR / 286T</t>
  </si>
  <si>
    <t>BALDOR / 254T</t>
  </si>
  <si>
    <t>460 / 3</t>
  </si>
  <si>
    <t>67.23</t>
  </si>
  <si>
    <t>14.1</t>
  </si>
  <si>
    <t>97.87</t>
  </si>
  <si>
    <t>21.59</t>
  </si>
  <si>
    <t>2180</t>
  </si>
  <si>
    <t>2115</t>
  </si>
  <si>
    <t>3246</t>
  </si>
  <si>
    <t>1839</t>
  </si>
  <si>
    <t>8.65</t>
  </si>
  <si>
    <t>2.12</t>
  </si>
  <si>
    <t>9.41</t>
  </si>
  <si>
    <t>2.89</t>
  </si>
  <si>
    <t>30350</t>
  </si>
  <si>
    <t>26550</t>
  </si>
  <si>
    <t>460</t>
  </si>
  <si>
    <t>EHM2535T </t>
  </si>
  <si>
    <t>EHM2523T </t>
  </si>
  <si>
    <t>EM2516T‐G </t>
  </si>
  <si>
    <t>EHM3313T </t>
  </si>
  <si>
    <t>10 / 1770</t>
  </si>
  <si>
    <t>12.5</t>
  </si>
  <si>
    <t>15 / 1765</t>
  </si>
  <si>
    <t>18</t>
  </si>
  <si>
    <t>25 / 3515</t>
  </si>
  <si>
    <t>28</t>
  </si>
  <si>
    <t>30 / 1775</t>
  </si>
  <si>
    <t>36</t>
  </si>
  <si>
    <t>5.42</t>
  </si>
  <si>
    <t>4.75</t>
  </si>
  <si>
    <t>0.53</t>
  </si>
  <si>
    <t>0.09</t>
  </si>
  <si>
    <t>20 / 24X24X2</t>
  </si>
  <si>
    <t>4 / 12X24X2</t>
  </si>
  <si>
    <t xml:space="preserve">No. Final Filters / Size  </t>
  </si>
  <si>
    <t>20 / 24x24x12</t>
  </si>
  <si>
    <t>4 / 12x24x12</t>
  </si>
  <si>
    <t>24 / 24x24x2</t>
  </si>
  <si>
    <t>10 / 12x24x2</t>
  </si>
  <si>
    <t>24 / 24x24x12</t>
  </si>
  <si>
    <t>10 / 12x24x12</t>
  </si>
  <si>
    <t>Asset</t>
  </si>
  <si>
    <t>Area Served</t>
  </si>
  <si>
    <t>Type</t>
  </si>
  <si>
    <t>Size</t>
  </si>
  <si>
    <t>Design
Max
CFM</t>
  </si>
  <si>
    <t>Actual
Max
CFM</t>
  </si>
  <si>
    <t>Design
Min
CFM</t>
  </si>
  <si>
    <t>Actual
Min
CFM</t>
  </si>
  <si>
    <t>Design
Heat
CFM</t>
  </si>
  <si>
    <t>Actual
Heat
CFM</t>
  </si>
  <si>
    <t>Ak
(max)</t>
  </si>
  <si>
    <t>Asset: AHU-1-3 VAV's</t>
  </si>
  <si>
    <t>ATU-1-3-01</t>
  </si>
  <si>
    <t>ATU-1-3-02</t>
  </si>
  <si>
    <t>ATU-1-3-03</t>
  </si>
  <si>
    <t>ATU-1-3-04</t>
  </si>
  <si>
    <t>ATU-1-3-05</t>
  </si>
  <si>
    <t>ATU-1-3-06</t>
  </si>
  <si>
    <t>ATU-1-3-07</t>
  </si>
  <si>
    <t>ATU-1-3-08</t>
  </si>
  <si>
    <t>ATU-1-3-09</t>
  </si>
  <si>
    <t>ATU-1-3-10</t>
  </si>
  <si>
    <t>ATU-1-3-11</t>
  </si>
  <si>
    <t>ATU-1-3-12</t>
  </si>
  <si>
    <t>ATU-1-3-13</t>
  </si>
  <si>
    <t>ATU-1-3-14</t>
  </si>
  <si>
    <t>ATU-1-3-15</t>
  </si>
  <si>
    <t>ATU-1-3-16</t>
  </si>
  <si>
    <t>ATU-1-3-17</t>
  </si>
  <si>
    <t>ATU-1-3-18</t>
  </si>
  <si>
    <t>ATU-1-3-19</t>
  </si>
  <si>
    <t>ATU-1-3-20</t>
  </si>
  <si>
    <t>ATU-1-3-21</t>
  </si>
  <si>
    <t>ATU-1-3-22</t>
  </si>
  <si>
    <t>ATU-1-3-23</t>
  </si>
  <si>
    <t>ATU-1-3-24</t>
  </si>
  <si>
    <t>ATU-1-3-25</t>
  </si>
  <si>
    <t>ATU-1-3-26</t>
  </si>
  <si>
    <t>ATU-1-3-27</t>
  </si>
  <si>
    <t>ATU-1-3-28</t>
  </si>
  <si>
    <t>ATU-1-3-30</t>
  </si>
  <si>
    <t>ATU-1-3-31</t>
  </si>
  <si>
    <t>ATU-1-3-32</t>
  </si>
  <si>
    <t>ATU-1-3-33</t>
  </si>
  <si>
    <t>ATU-1-3-34</t>
  </si>
  <si>
    <t>ATU-1-3-35</t>
  </si>
  <si>
    <t>ATU-1-3-36</t>
  </si>
  <si>
    <t>ATU-1-3-37</t>
  </si>
  <si>
    <t>ATU-1-3-38</t>
  </si>
  <si>
    <t>ATU-1-3-39</t>
  </si>
  <si>
    <t>ATU-1-3-40</t>
  </si>
  <si>
    <t>ATU-1-3-41</t>
  </si>
  <si>
    <t>Asset: AHU-1-4 VAV's</t>
  </si>
  <si>
    <t>ATU-1-4-01</t>
  </si>
  <si>
    <t>ATU-1-4-02</t>
  </si>
  <si>
    <t>ATU-1-4-03</t>
  </si>
  <si>
    <t>ATU-1-4-04</t>
  </si>
  <si>
    <t>ATU-1-4-05</t>
  </si>
  <si>
    <t>ATU-1-4-06</t>
  </si>
  <si>
    <t>ATU-1-4-07</t>
  </si>
  <si>
    <t>ATU-1-4-08</t>
  </si>
  <si>
    <t>ATU-1-4-09</t>
  </si>
  <si>
    <t>ATU-1-4-10</t>
  </si>
  <si>
    <t>ATU-1-4-11</t>
  </si>
  <si>
    <t>ATU-1-4-12</t>
  </si>
  <si>
    <t>ATU-1-4-13</t>
  </si>
  <si>
    <t>ATU-1-4-14</t>
  </si>
  <si>
    <t>ATU-1-4-15</t>
  </si>
  <si>
    <t>ATU-1-4-16</t>
  </si>
  <si>
    <t>ATU-1-4-17</t>
  </si>
  <si>
    <t>ATU-1-4-18</t>
  </si>
  <si>
    <t>ATU-1-4-19</t>
  </si>
  <si>
    <t>ATU-1-4-20</t>
  </si>
  <si>
    <t>ATU-1-4-21</t>
  </si>
  <si>
    <t>ATU-1-4-22</t>
  </si>
  <si>
    <t>ATU-1-4-23</t>
  </si>
  <si>
    <t>ATU-1-4-24</t>
  </si>
  <si>
    <t>ATU-1-4-25</t>
  </si>
  <si>
    <t>ATU-1-4-26</t>
  </si>
  <si>
    <t>ATU-1-4-27</t>
  </si>
  <si>
    <t>ATU-1-4-28</t>
  </si>
  <si>
    <t>ATU-1-4-29</t>
  </si>
  <si>
    <t>ATU-1-4-30</t>
  </si>
  <si>
    <t>ATU-1-4-31</t>
  </si>
  <si>
    <t>ATU-1-4-32</t>
  </si>
  <si>
    <t>ATU-1-4-33</t>
  </si>
  <si>
    <t>ATU-1-4-34</t>
  </si>
  <si>
    <t>ATU-1-4-35</t>
  </si>
  <si>
    <t>ATU-1-4-36</t>
  </si>
  <si>
    <t>ATU-1-4-37</t>
  </si>
  <si>
    <t>ATU-1-4-38</t>
  </si>
  <si>
    <t>ATU-1-4-39</t>
  </si>
  <si>
    <t>ATU-1-4-40</t>
  </si>
  <si>
    <t>ATU-1-4-41</t>
  </si>
  <si>
    <t>ATU-1-4-42</t>
  </si>
  <si>
    <t>ATU-1-4-43</t>
  </si>
  <si>
    <t>ATU-1-4-44</t>
  </si>
  <si>
    <t>ATU-1-4-45</t>
  </si>
  <si>
    <t>ATU-1-4-46</t>
  </si>
  <si>
    <t>ATU-1-4-47</t>
  </si>
  <si>
    <t>ATU-1-4-48</t>
  </si>
  <si>
    <t>ATU-1-4-49</t>
  </si>
  <si>
    <t>ATU-1-4-50</t>
  </si>
  <si>
    <t>ATU-1-4-51</t>
  </si>
  <si>
    <t>ATU-1-4-52</t>
  </si>
  <si>
    <t>ATU-1-4-53</t>
  </si>
  <si>
    <t>ATU-1-4-54</t>
  </si>
  <si>
    <t>ATU-1-4-55</t>
  </si>
  <si>
    <t>ATU-1-4-56</t>
  </si>
  <si>
    <t>ATU-1-4-57</t>
  </si>
  <si>
    <t>ATU-1-4-58</t>
  </si>
  <si>
    <t>ATU-1-4-59</t>
  </si>
  <si>
    <t>ATU-1-4-60</t>
  </si>
  <si>
    <t>ATU-1-4-61</t>
  </si>
  <si>
    <t>ATU-1-4-62</t>
  </si>
  <si>
    <t>ATU-1-4-63</t>
  </si>
  <si>
    <t>ATU-1-4-64</t>
  </si>
  <si>
    <t>ATU-1-4-65</t>
  </si>
  <si>
    <t>ATU-1-4-66</t>
  </si>
  <si>
    <t>ATU-1-4-67</t>
  </si>
  <si>
    <t>ATU-1-4-68</t>
  </si>
  <si>
    <t>ATU-1-4-69</t>
  </si>
  <si>
    <t>H.1001</t>
  </si>
  <si>
    <t>H.1002</t>
  </si>
  <si>
    <t>H.1005</t>
  </si>
  <si>
    <t>H.1008</t>
  </si>
  <si>
    <t>H.1024</t>
  </si>
  <si>
    <t>HEAT</t>
  </si>
  <si>
    <t>H.1207</t>
  </si>
  <si>
    <t>H.11C03</t>
  </si>
  <si>
    <t>H.1117</t>
  </si>
  <si>
    <t>H.1204</t>
  </si>
  <si>
    <t>H.1129</t>
  </si>
  <si>
    <t>H.1E01</t>
  </si>
  <si>
    <t>H.1135</t>
  </si>
  <si>
    <t>H.11C11</t>
  </si>
  <si>
    <t>PHYS LOUNGE</t>
  </si>
  <si>
    <t>H.1335</t>
  </si>
  <si>
    <t>H.13C05</t>
  </si>
  <si>
    <t>H.1341</t>
  </si>
  <si>
    <t>H.1343</t>
  </si>
  <si>
    <t>H.1E02</t>
  </si>
  <si>
    <t>H.1T02</t>
  </si>
  <si>
    <t>H.1602</t>
  </si>
  <si>
    <t>H.1522</t>
  </si>
  <si>
    <t>H.1515</t>
  </si>
  <si>
    <t>H.1503A</t>
  </si>
  <si>
    <t>H.1507</t>
  </si>
  <si>
    <t>H.1L02</t>
  </si>
  <si>
    <t>H.1624</t>
  </si>
  <si>
    <t>H.1605</t>
  </si>
  <si>
    <t>H.1031</t>
  </si>
  <si>
    <t>H.1632</t>
  </si>
  <si>
    <t>H.1035</t>
  </si>
  <si>
    <t>H.1642</t>
  </si>
  <si>
    <t>H.1T03</t>
  </si>
  <si>
    <t>H.1623</t>
  </si>
  <si>
    <t>H.1614</t>
  </si>
  <si>
    <t>H.1617</t>
  </si>
  <si>
    <t>H.16C10</t>
  </si>
  <si>
    <t>H.1629</t>
  </si>
  <si>
    <t>H.1644</t>
  </si>
  <si>
    <t>H.1709</t>
  </si>
  <si>
    <t>H.1703</t>
  </si>
  <si>
    <t>H.1711</t>
  </si>
  <si>
    <t>H.1648</t>
  </si>
  <si>
    <t>H.1649</t>
  </si>
  <si>
    <t>H.1652</t>
  </si>
  <si>
    <t>H.1654</t>
  </si>
  <si>
    <t>H.16C09A</t>
  </si>
  <si>
    <t>H.1660</t>
  </si>
  <si>
    <t>H.1659</t>
  </si>
  <si>
    <t>H.1658</t>
  </si>
  <si>
    <t>H.1748</t>
  </si>
  <si>
    <t>H.1661</t>
  </si>
  <si>
    <t>H.1752</t>
  </si>
  <si>
    <t>H.1757</t>
  </si>
  <si>
    <t>H.1760</t>
  </si>
  <si>
    <t>H.1758</t>
  </si>
  <si>
    <t>H.1764</t>
  </si>
  <si>
    <t>H.1737</t>
  </si>
  <si>
    <t>H.17C03</t>
  </si>
  <si>
    <t>H.1725</t>
  </si>
  <si>
    <t>H.17C02</t>
  </si>
  <si>
    <t>H.1718</t>
  </si>
  <si>
    <t>Drive Data</t>
  </si>
  <si>
    <t>MFG</t>
  </si>
  <si>
    <t>Motor Sheave Size</t>
  </si>
  <si>
    <t>Model Num</t>
  </si>
  <si>
    <t>Motor Bore Size</t>
  </si>
  <si>
    <t>Serial Num</t>
  </si>
  <si>
    <t>Fan Sheave Size</t>
  </si>
  <si>
    <t>Fan Bore Size</t>
  </si>
  <si>
    <t>Belt CL Distance</t>
  </si>
  <si>
    <t>Motor Data</t>
  </si>
  <si>
    <t>No of Belts</t>
  </si>
  <si>
    <t>Motor MFG</t>
  </si>
  <si>
    <t>Belt Size</t>
  </si>
  <si>
    <t xml:space="preserve">Frame  </t>
  </si>
  <si>
    <t xml:space="preserve">Horsepower  </t>
  </si>
  <si>
    <t xml:space="preserve">Motor Rpm  </t>
  </si>
  <si>
    <t xml:space="preserve">Phase  </t>
  </si>
  <si>
    <t>CFM</t>
  </si>
  <si>
    <t xml:space="preserve">Voltage (rated)  </t>
  </si>
  <si>
    <t xml:space="preserve">Amperage (rated)  </t>
  </si>
  <si>
    <t xml:space="preserve">Service Factor  </t>
  </si>
  <si>
    <t>Suction ESP</t>
  </si>
  <si>
    <t>Brake Horse Power</t>
  </si>
  <si>
    <t>DESIGN</t>
  </si>
  <si>
    <t>CFM(1)</t>
  </si>
  <si>
    <t>FINAL
CFM</t>
  </si>
  <si>
    <t>% to
design</t>
  </si>
  <si>
    <r>
      <rPr>
        <sz val="9"/>
        <rFont val="Arial"/>
        <family val="2"/>
      </rPr>
      <t>-</t>
    </r>
  </si>
  <si>
    <t>GREENHECK</t>
  </si>
  <si>
    <t>USF-18</t>
  </si>
  <si>
    <t>BELTED VENT FAN</t>
  </si>
  <si>
    <t>182T</t>
  </si>
  <si>
    <t xml:space="preserve">Serves: KITCHEN HOOD 1 </t>
  </si>
  <si>
    <t>Serves: KITCHEN HOOD 2</t>
  </si>
  <si>
    <t>USF-16</t>
  </si>
  <si>
    <t>Serves: KITCHEN HOOD 3</t>
  </si>
  <si>
    <t>Serves: KITCHEN HOOD 4</t>
  </si>
  <si>
    <t>145T</t>
  </si>
  <si>
    <t>Serves: KITCHEN HOOD 5</t>
  </si>
  <si>
    <t>USF-13</t>
  </si>
  <si>
    <t>Asset: DWEF-1</t>
  </si>
  <si>
    <t>Serves: WAREWASH</t>
  </si>
  <si>
    <t>CRE</t>
  </si>
  <si>
    <t>G-160-VG</t>
  </si>
  <si>
    <t>Asset: EF-CEP-1</t>
  </si>
  <si>
    <t>Serves: CHILLER ROOM EX</t>
  </si>
  <si>
    <t>CUE-300HP-VG</t>
  </si>
  <si>
    <t>Asset: EF-G-1</t>
  </si>
  <si>
    <t>Serves: AHU-G-1 GENERAL EX</t>
  </si>
  <si>
    <t>Asset: EF-G-1A</t>
  </si>
  <si>
    <t>Serves: MED GAS MANIFOLD</t>
  </si>
  <si>
    <t>G-098-VG</t>
  </si>
  <si>
    <t>Asset: EF-G-3</t>
  </si>
  <si>
    <t>G-099-VG</t>
  </si>
  <si>
    <t>Serves: AHU-G-3 GENERAL EX</t>
  </si>
  <si>
    <t>Asset: EF-1-2</t>
  </si>
  <si>
    <t>Serves: CENTRAL STERILE EX</t>
  </si>
  <si>
    <t>USF-27</t>
  </si>
  <si>
    <t>184T</t>
  </si>
  <si>
    <t>Asset: EF-1-2A</t>
  </si>
  <si>
    <t>Serves: CART WASH</t>
  </si>
  <si>
    <t>USF-12</t>
  </si>
  <si>
    <t>Asset: EF-1-3</t>
  </si>
  <si>
    <t>Serves: AHU-1-3 GENERAL EX</t>
  </si>
  <si>
    <t>CUE-200-VG</t>
  </si>
  <si>
    <t>USF-30</t>
  </si>
  <si>
    <t>Asset: EF-1-4</t>
  </si>
  <si>
    <t>Serves: AHU-1-4 GENERAL EX</t>
  </si>
  <si>
    <t>Asset: EF-1-4A</t>
  </si>
  <si>
    <t>Serves: MRI PURGE EX</t>
  </si>
  <si>
    <t>G-140HP-VG</t>
  </si>
  <si>
    <t>Asset: EF-2-1A</t>
  </si>
  <si>
    <t>Serves: AHU-2-1 GENERAL EX</t>
  </si>
  <si>
    <t>G-200HP-VG</t>
  </si>
  <si>
    <t>Asset: EF-2-1B</t>
  </si>
  <si>
    <t>Asset: EF-3-1A</t>
  </si>
  <si>
    <t>Serves: AHU-3-1 GENERAL EX</t>
  </si>
  <si>
    <t>Asset: EF-3-1B</t>
  </si>
  <si>
    <t>Asset: EF-4-1A</t>
  </si>
  <si>
    <t>Serves: AHU-4-1 GENERAL EX</t>
  </si>
  <si>
    <t>VEKTOR-H-30</t>
  </si>
  <si>
    <t>FUME EXHAUST</t>
  </si>
  <si>
    <t>Asset: EF-ISO-1A/B</t>
  </si>
  <si>
    <t>Serves: 2ND-4TH FLR ISO EX</t>
  </si>
  <si>
    <t>Asset: EF-ISO-2A/B</t>
  </si>
  <si>
    <t>Serves: AHU-G-2 LAB &amp; PHARM EX</t>
  </si>
  <si>
    <t>VEKTOR-H-24</t>
  </si>
  <si>
    <t>215T</t>
  </si>
  <si>
    <t>254T</t>
  </si>
  <si>
    <t>Asset: EF-ISO-3</t>
  </si>
  <si>
    <t>Serves: ED &amp; TRIAGE</t>
  </si>
  <si>
    <t>USF-24</t>
  </si>
  <si>
    <t>Asset: EF-ISO-4</t>
  </si>
  <si>
    <t>Serves: NUC MED/HOT LAB</t>
  </si>
  <si>
    <t>USF-10</t>
  </si>
  <si>
    <t>Asset: EF-ISO-5A/B</t>
  </si>
  <si>
    <t>VEKTOR-H-10</t>
  </si>
  <si>
    <t>Serves: EXAM 11 (A.I.I)</t>
  </si>
  <si>
    <t>BALDR</t>
  </si>
  <si>
    <t>Serves: CHILLER RM FCUS</t>
  </si>
  <si>
    <t>Asset: SF-CEP-1</t>
  </si>
  <si>
    <t>RS2-24-612-VG</t>
  </si>
  <si>
    <t>ROOF SUPPLY FAN</t>
  </si>
  <si>
    <t>Water Flow GPM</t>
  </si>
  <si>
    <t>Water Press. Drop</t>
  </si>
  <si>
    <t>SUPERIOR</t>
  </si>
  <si>
    <t>CH-6000-W160-WP-GP2</t>
  </si>
  <si>
    <t>Service: HEATING &amp; DHW</t>
  </si>
  <si>
    <t>Asset: BOILERS</t>
  </si>
  <si>
    <t>HWB-1</t>
  </si>
  <si>
    <t>HWB-2</t>
  </si>
  <si>
    <t>HWB-3</t>
  </si>
  <si>
    <t>359</t>
  </si>
  <si>
    <t>5.1</t>
  </si>
  <si>
    <t>UNIT DATA</t>
  </si>
  <si>
    <t>Unit Description</t>
  </si>
  <si>
    <t>EVAPORATOR DATA</t>
  </si>
  <si>
    <t>Flow GPM</t>
  </si>
  <si>
    <t>Pressure Drop</t>
  </si>
  <si>
    <t>CONDENSER DATA</t>
  </si>
  <si>
    <t>Asset: CH-1</t>
  </si>
  <si>
    <t>Asset: CH-2</t>
  </si>
  <si>
    <t>Asset: CH-3</t>
  </si>
  <si>
    <t>YKCKCPQ7-ESHS</t>
  </si>
  <si>
    <t>YORK</t>
  </si>
  <si>
    <t>996.5</t>
  </si>
  <si>
    <t>31.3</t>
  </si>
  <si>
    <t>1000</t>
  </si>
  <si>
    <t>11.5</t>
  </si>
  <si>
    <t>Pump Off Pressure (psi)</t>
  </si>
  <si>
    <t xml:space="preserve">Pump Dead Head (ft) </t>
  </si>
  <si>
    <t>Act. Impellar Dia (in)</t>
  </si>
  <si>
    <t>Service</t>
  </si>
  <si>
    <t xml:space="preserve">Valve Open GPM </t>
  </si>
  <si>
    <t>Pump RPM</t>
  </si>
  <si>
    <t>Valve Open Diff (ft)</t>
  </si>
  <si>
    <t>GPM/Head</t>
  </si>
  <si>
    <t>Discharge Pressure (ft)</t>
  </si>
  <si>
    <t>Impellar Diameter</t>
  </si>
  <si>
    <t>Suction Pressure (ft)</t>
  </si>
  <si>
    <t>Total Head Pressure (ft)</t>
  </si>
  <si>
    <t>Final GPM</t>
  </si>
  <si>
    <t>Motor Frequency (HZ)</t>
  </si>
  <si>
    <t>Frame</t>
  </si>
  <si>
    <t>Horsepower</t>
  </si>
  <si>
    <t>Motor RPM</t>
  </si>
  <si>
    <t xml:space="preserve">BHP </t>
  </si>
  <si>
    <t>Phase</t>
  </si>
  <si>
    <t>Voltage</t>
  </si>
  <si>
    <t>Amperage</t>
  </si>
  <si>
    <t>Service Factor</t>
  </si>
  <si>
    <t>Efficiency</t>
  </si>
  <si>
    <t>Power Factor</t>
  </si>
  <si>
    <t>Asset: CHP-1</t>
  </si>
  <si>
    <t>ARMSTRONG</t>
  </si>
  <si>
    <t>60</t>
  </si>
  <si>
    <t>1000 / 150</t>
  </si>
  <si>
    <t>7.02</t>
  </si>
  <si>
    <t>49.73</t>
  </si>
  <si>
    <t>3580</t>
  </si>
  <si>
    <t>326TSC</t>
  </si>
  <si>
    <t>3</t>
  </si>
  <si>
    <t>CH-1 (CHW)</t>
  </si>
  <si>
    <t>Asset: CHP-2</t>
  </si>
  <si>
    <t>CH-2 (CHW)</t>
  </si>
  <si>
    <t>Asset: CHP-3</t>
  </si>
  <si>
    <t>CH-3 (CHW)</t>
  </si>
  <si>
    <t>Asset: CWP-1</t>
  </si>
  <si>
    <t>1000 / 55</t>
  </si>
  <si>
    <t>10.19</t>
  </si>
  <si>
    <t>284TC</t>
  </si>
  <si>
    <t>25</t>
  </si>
  <si>
    <t>1780</t>
  </si>
  <si>
    <t>23.05</t>
  </si>
  <si>
    <t>Asset: CWP-2</t>
  </si>
  <si>
    <t>Asset: CWP-3</t>
  </si>
  <si>
    <t>Asset: HWP-1</t>
  </si>
  <si>
    <t>SERIES 4300-3X3X8</t>
  </si>
  <si>
    <t>HWB-1 (HW)</t>
  </si>
  <si>
    <t>400 / 150</t>
  </si>
  <si>
    <t>6.61</t>
  </si>
  <si>
    <t>21.26</t>
  </si>
  <si>
    <t>256TC</t>
  </si>
  <si>
    <t>SERIES 4300-4X4X8</t>
  </si>
  <si>
    <t>HWB-2 (HW)</t>
  </si>
  <si>
    <t>Asset: HWP-2</t>
  </si>
  <si>
    <t>Asset: HWP-3</t>
  </si>
  <si>
    <t>HWB-3 (HW)</t>
  </si>
  <si>
    <t>Asset: PHP-G-1</t>
  </si>
  <si>
    <t>AHU-G-1</t>
  </si>
  <si>
    <t>SERIES 4380-3X3X6</t>
  </si>
  <si>
    <t>157 / 30</t>
  </si>
  <si>
    <t>6.16</t>
  </si>
  <si>
    <t>182JM</t>
  </si>
  <si>
    <t>1760</t>
  </si>
  <si>
    <t>1.57</t>
  </si>
  <si>
    <t>Asset: PHP-G-2</t>
  </si>
  <si>
    <t>AHU-G-2</t>
  </si>
  <si>
    <t>131 / 30</t>
  </si>
  <si>
    <t>5.99</t>
  </si>
  <si>
    <t>145JM</t>
  </si>
  <si>
    <t>2</t>
  </si>
  <si>
    <t>1.37</t>
  </si>
  <si>
    <t>Asset: PHP-G-3</t>
  </si>
  <si>
    <t>AHU-G-3</t>
  </si>
  <si>
    <t>SERIES 4380-4X4X6</t>
  </si>
  <si>
    <t>5</t>
  </si>
  <si>
    <t>304 / 30</t>
  </si>
  <si>
    <t>6.19</t>
  </si>
  <si>
    <t>184JM</t>
  </si>
  <si>
    <t>1765</t>
  </si>
  <si>
    <t>2.98</t>
  </si>
  <si>
    <t>AHU-1-2</t>
  </si>
  <si>
    <t>Asset: PHP-1-2</t>
  </si>
  <si>
    <t>SERIES 4360-3D</t>
  </si>
  <si>
    <t>200 / 30</t>
  </si>
  <si>
    <t>6.84</t>
  </si>
  <si>
    <t>2.35</t>
  </si>
  <si>
    <t>Asset: PHP-1-3</t>
  </si>
  <si>
    <t>AHU-1-3</t>
  </si>
  <si>
    <t>204 / 30</t>
  </si>
  <si>
    <t>6.89</t>
  </si>
  <si>
    <t>2.4</t>
  </si>
  <si>
    <t>Asset: PHP-1-4</t>
  </si>
  <si>
    <t>AHU-1-4</t>
  </si>
  <si>
    <t>SERIES 4380-5X5X8</t>
  </si>
  <si>
    <t>388 / 30</t>
  </si>
  <si>
    <t>6.96</t>
  </si>
  <si>
    <t>3.99</t>
  </si>
  <si>
    <t>Asset: PHP-3-1</t>
  </si>
  <si>
    <t>AHU-3-1</t>
  </si>
  <si>
    <t>SERIES 4380-4X4X8</t>
  </si>
  <si>
    <t>223 / 30</t>
  </si>
  <si>
    <t>8.19</t>
  </si>
  <si>
    <t>2.42</t>
  </si>
  <si>
    <t>215JP</t>
  </si>
  <si>
    <t>1170</t>
  </si>
  <si>
    <t>Asset: PHP-4-1</t>
  </si>
  <si>
    <t>AHU-4-1</t>
  </si>
  <si>
    <t>226 / 30</t>
  </si>
  <si>
    <t>2.44</t>
  </si>
  <si>
    <t>Asset: PHP-1</t>
  </si>
  <si>
    <t>DOAS-1</t>
  </si>
  <si>
    <t>202 / 30</t>
  </si>
  <si>
    <t>6.86</t>
  </si>
  <si>
    <t>2.38</t>
  </si>
  <si>
    <t>Asset: AHU-G-1 VAV's</t>
  </si>
  <si>
    <t>Asset: AHU-1-2 VAV's</t>
  </si>
  <si>
    <t>ATU-1-2-07</t>
  </si>
  <si>
    <t>ATU-1-2-08</t>
  </si>
  <si>
    <t>ATU-1-2-09</t>
  </si>
  <si>
    <t>ATU-1-2-10</t>
  </si>
  <si>
    <t>ATU-1-2-11</t>
  </si>
  <si>
    <t>ATU-1-2-13</t>
  </si>
  <si>
    <t>H.1402</t>
  </si>
  <si>
    <t>H.1404</t>
  </si>
  <si>
    <t>H.1405</t>
  </si>
  <si>
    <t>H.15C03E</t>
  </si>
  <si>
    <t>H.15C03D</t>
  </si>
  <si>
    <t>24X16</t>
  </si>
  <si>
    <t>ATU-G-1-01</t>
  </si>
  <si>
    <t>ATU-G-1-02</t>
  </si>
  <si>
    <t>ATU-G-1-03</t>
  </si>
  <si>
    <t>ATU-G-1-04</t>
  </si>
  <si>
    <t>ATU-G-1-05</t>
  </si>
  <si>
    <t>ATU-G-1-06</t>
  </si>
  <si>
    <t>ATU-G-1-07</t>
  </si>
  <si>
    <t>ATU-G-1-08</t>
  </si>
  <si>
    <t>ATU-G-1-09</t>
  </si>
  <si>
    <t>ATU-G-1-10</t>
  </si>
  <si>
    <t>ATU-G-1-11</t>
  </si>
  <si>
    <t>ATU-G-1-12</t>
  </si>
  <si>
    <t>ATU-G-1-13</t>
  </si>
  <si>
    <t>ATU-G-1-14</t>
  </si>
  <si>
    <t>ATU-G-1-15</t>
  </si>
  <si>
    <t>ATU-G-1-16</t>
  </si>
  <si>
    <t>ATU-G-1-17</t>
  </si>
  <si>
    <t>ATU-G-1-18</t>
  </si>
  <si>
    <t>ATU-G-1-19</t>
  </si>
  <si>
    <t>ATU-G-1-20</t>
  </si>
  <si>
    <t>ATU-G-1-21</t>
  </si>
  <si>
    <t>ATU-G-1-22</t>
  </si>
  <si>
    <t>ATU-G-1-23</t>
  </si>
  <si>
    <t>ATU-G-1-24</t>
  </si>
  <si>
    <t>ATU-G-1-25</t>
  </si>
  <si>
    <t>ATU-G-1-26</t>
  </si>
  <si>
    <t>ATU-G-1-27</t>
  </si>
  <si>
    <t>ATU-G-1-28</t>
  </si>
  <si>
    <t>ATU-G-1-29</t>
  </si>
  <si>
    <t>ATU-G-1-30</t>
  </si>
  <si>
    <t>ATU-G-1-31</t>
  </si>
  <si>
    <t>ATU-G-1-32</t>
  </si>
  <si>
    <t>H.0101</t>
  </si>
  <si>
    <t>H.0117</t>
  </si>
  <si>
    <t>H.0119</t>
  </si>
  <si>
    <t>H.0107</t>
  </si>
  <si>
    <t>H.00C01</t>
  </si>
  <si>
    <t>H.01C04</t>
  </si>
  <si>
    <t>H.0112</t>
  </si>
  <si>
    <t>H.0114</t>
  </si>
  <si>
    <t>H.0423</t>
  </si>
  <si>
    <t>H.0404</t>
  </si>
  <si>
    <t>H.0424</t>
  </si>
  <si>
    <t>H.0417</t>
  </si>
  <si>
    <t>H.04C02</t>
  </si>
  <si>
    <t>H.0413</t>
  </si>
  <si>
    <t>H.0407</t>
  </si>
  <si>
    <t>H.0410</t>
  </si>
  <si>
    <t>H.0320</t>
  </si>
  <si>
    <t>H.03T01</t>
  </si>
  <si>
    <t>H.03M01</t>
  </si>
  <si>
    <t>H.0301</t>
  </si>
  <si>
    <t>H.03C01</t>
  </si>
  <si>
    <t>H.0321</t>
  </si>
  <si>
    <t>Asset: AHU-2-1 VAV's</t>
  </si>
  <si>
    <t>Asset: AHU-3-1 VAV's</t>
  </si>
  <si>
    <t>Asset: AHU-4-1 VAV's</t>
  </si>
  <si>
    <t>Asset: AHU-G-3 VAV's</t>
  </si>
  <si>
    <t>ATU-G-3-01</t>
  </si>
  <si>
    <t>ATU-G-3-02</t>
  </si>
  <si>
    <t>ATU-G-3-03</t>
  </si>
  <si>
    <t>ATU-G-3-04</t>
  </si>
  <si>
    <t>ATU-G-3-05</t>
  </si>
  <si>
    <t>ATU-G-3-06</t>
  </si>
  <si>
    <t>ATU-G-3-07</t>
  </si>
  <si>
    <t>ATU-G-3-08</t>
  </si>
  <si>
    <t>ATU-G-3-09</t>
  </si>
  <si>
    <t>ATU-G-3-10</t>
  </si>
  <si>
    <t>ATU-G-3-11</t>
  </si>
  <si>
    <t>ATU-G-3-12</t>
  </si>
  <si>
    <t>ATU-G-3-13</t>
  </si>
  <si>
    <t>ATU-G-3-14</t>
  </si>
  <si>
    <t>ATU-G-3-15</t>
  </si>
  <si>
    <t>ATU-G-3-16</t>
  </si>
  <si>
    <t>ATU-G-3-17</t>
  </si>
  <si>
    <t>ATU-G-3-18</t>
  </si>
  <si>
    <t>ATU-G-3-19</t>
  </si>
  <si>
    <t>ATU-G-3-20</t>
  </si>
  <si>
    <t>ATU-G-3-21</t>
  </si>
  <si>
    <t>ATU-G-3-22</t>
  </si>
  <si>
    <t>ATU-G-3-23</t>
  </si>
  <si>
    <t>ATU-G-3-24</t>
  </si>
  <si>
    <t>ATU-G-3-25</t>
  </si>
  <si>
    <t>H.0001</t>
  </si>
  <si>
    <t>H.0002</t>
  </si>
  <si>
    <t>H.0005</t>
  </si>
  <si>
    <t>H.0007</t>
  </si>
  <si>
    <t>H.0008</t>
  </si>
  <si>
    <t>H.0009</t>
  </si>
  <si>
    <t>H.0013</t>
  </si>
  <si>
    <t>H.0014</t>
  </si>
  <si>
    <t>H.0015</t>
  </si>
  <si>
    <t>H.0021</t>
  </si>
  <si>
    <t>H.0022</t>
  </si>
  <si>
    <t>H.0023</t>
  </si>
  <si>
    <t>HOOD #2</t>
  </si>
  <si>
    <t>ATU-2-1-01</t>
  </si>
  <si>
    <t>ATU-2-1-02</t>
  </si>
  <si>
    <t>ATU-2-1-03</t>
  </si>
  <si>
    <t>ATU-2-1-04</t>
  </si>
  <si>
    <t>ATU-2-1-05</t>
  </si>
  <si>
    <t>ATU-2-1-06</t>
  </si>
  <si>
    <t>ATU-2-1-07</t>
  </si>
  <si>
    <t>ATU-2-1-08</t>
  </si>
  <si>
    <t>ATU-2-1-09</t>
  </si>
  <si>
    <t>ATU-2-1-10</t>
  </si>
  <si>
    <t>ATU-2-1-11</t>
  </si>
  <si>
    <t>ATU-2-1-12</t>
  </si>
  <si>
    <t>ATU-2-1-15</t>
  </si>
  <si>
    <t>ATU-2-1-17</t>
  </si>
  <si>
    <t>ATU-2-1-18</t>
  </si>
  <si>
    <t>ATU-2-1-19</t>
  </si>
  <si>
    <t>ATU-2-1-20</t>
  </si>
  <si>
    <t>ATU-2-1-21</t>
  </si>
  <si>
    <t>ATU-2-1-22</t>
  </si>
  <si>
    <t>ATU-2-1-23</t>
  </si>
  <si>
    <t>ATU-2-1-24</t>
  </si>
  <si>
    <t>ATU-2-1-25</t>
  </si>
  <si>
    <t>ATU-2-1-26</t>
  </si>
  <si>
    <t>ATU-2-1-27</t>
  </si>
  <si>
    <t>ATU-2-1-28</t>
  </si>
  <si>
    <t>ATU-2-1-29</t>
  </si>
  <si>
    <t>ATU-2-1-30</t>
  </si>
  <si>
    <t>ATU-2-1-31</t>
  </si>
  <si>
    <t>ATU-2-1-32</t>
  </si>
  <si>
    <t>ATU-2-1-33</t>
  </si>
  <si>
    <t>ATU-2-1-34</t>
  </si>
  <si>
    <t>ATU-2-1-35</t>
  </si>
  <si>
    <t>ATU-2-1-36</t>
  </si>
  <si>
    <t>ATU-2-1-37</t>
  </si>
  <si>
    <t>ATU-2-1-38</t>
  </si>
  <si>
    <t>ATU-2-1-39</t>
  </si>
  <si>
    <t>ATU-2-1-40</t>
  </si>
  <si>
    <t>ATU-2-1-41</t>
  </si>
  <si>
    <t>ATU-2-1-42</t>
  </si>
  <si>
    <t>ATU-2-1-43</t>
  </si>
  <si>
    <t>ATU-2-1-44</t>
  </si>
  <si>
    <t>ATU-2-1-45</t>
  </si>
  <si>
    <t>ATU-2-1-46</t>
  </si>
  <si>
    <t>ATU-2-1-47</t>
  </si>
  <si>
    <t>ATU-2-1-48</t>
  </si>
  <si>
    <t>ATU-2-1-49</t>
  </si>
  <si>
    <t>ATU-2-1-50</t>
  </si>
  <si>
    <t>ATU-2-1-51</t>
  </si>
  <si>
    <t>ATU-2-1-52</t>
  </si>
  <si>
    <t>ATU-2-1-53</t>
  </si>
  <si>
    <t>ATU-2-1-54</t>
  </si>
  <si>
    <t>ATU-2-1-55</t>
  </si>
  <si>
    <t>ATU-2-1-56</t>
  </si>
  <si>
    <t>ATU-2-1-57</t>
  </si>
  <si>
    <t>ATU-2-1-59</t>
  </si>
  <si>
    <t>ATU-2-1-60</t>
  </si>
  <si>
    <t>ATU-2-1-61</t>
  </si>
  <si>
    <t>ATU-2-1-62</t>
  </si>
  <si>
    <t>ATU-2-1-63</t>
  </si>
  <si>
    <t>ATU-2-1-64</t>
  </si>
  <si>
    <t>H.2215</t>
  </si>
  <si>
    <t>H.2212</t>
  </si>
  <si>
    <t>H.2210</t>
  </si>
  <si>
    <t>H.2209</t>
  </si>
  <si>
    <t>H.2208</t>
  </si>
  <si>
    <t>H.2211</t>
  </si>
  <si>
    <t>H.2207</t>
  </si>
  <si>
    <t>H.2205</t>
  </si>
  <si>
    <t>H.2204</t>
  </si>
  <si>
    <t>H.2203</t>
  </si>
  <si>
    <t>H.2229</t>
  </si>
  <si>
    <t>H.2311</t>
  </si>
  <si>
    <t>H.2224</t>
  </si>
  <si>
    <t>H.2304</t>
  </si>
  <si>
    <t>H.2217</t>
  </si>
  <si>
    <t>H.2219</t>
  </si>
  <si>
    <t>H.2E03</t>
  </si>
  <si>
    <t>H.2415</t>
  </si>
  <si>
    <t>H.2404</t>
  </si>
  <si>
    <t>H.2409</t>
  </si>
  <si>
    <t>H.2404A</t>
  </si>
  <si>
    <t>H.2405</t>
  </si>
  <si>
    <t>H.2402</t>
  </si>
  <si>
    <t>H.2048</t>
  </si>
  <si>
    <t>H.2050</t>
  </si>
  <si>
    <t>H.2L01</t>
  </si>
  <si>
    <t>H.2T02</t>
  </si>
  <si>
    <t>H.2043</t>
  </si>
  <si>
    <t>H.2044</t>
  </si>
  <si>
    <t>H.2042</t>
  </si>
  <si>
    <t>H.2010</t>
  </si>
  <si>
    <t>H.2014</t>
  </si>
  <si>
    <t>H.2009</t>
  </si>
  <si>
    <t>H.2007</t>
  </si>
  <si>
    <t>H.2003</t>
  </si>
  <si>
    <t>H.2E02</t>
  </si>
  <si>
    <t>H.20C02</t>
  </si>
  <si>
    <t>H.2001</t>
  </si>
  <si>
    <t>H.2L02</t>
  </si>
  <si>
    <t>H.2101</t>
  </si>
  <si>
    <t>H.2102</t>
  </si>
  <si>
    <t>H.21C01</t>
  </si>
  <si>
    <t>H.2M01</t>
  </si>
  <si>
    <t>H.1020</t>
  </si>
  <si>
    <t>H.1020B</t>
  </si>
  <si>
    <t>H.2002</t>
  </si>
  <si>
    <t>HALLWAY</t>
  </si>
  <si>
    <t>ATU-3-1-01</t>
  </si>
  <si>
    <t>ATU-3-1-02</t>
  </si>
  <si>
    <t>ATU-3-1-03</t>
  </si>
  <si>
    <t>ATU-3-1-04</t>
  </si>
  <si>
    <t>ATU-3-1-05</t>
  </si>
  <si>
    <t>ATU-3-1-06</t>
  </si>
  <si>
    <t>ATU-3-1-07</t>
  </si>
  <si>
    <t>ATU-3-1-08</t>
  </si>
  <si>
    <t>ATU-3-1-09</t>
  </si>
  <si>
    <t>ATU-3-1-10</t>
  </si>
  <si>
    <t>ATU-3-1-11</t>
  </si>
  <si>
    <t>ATU-3-1-12</t>
  </si>
  <si>
    <t>ATU-3-1-13</t>
  </si>
  <si>
    <t>ATU-3-1-14</t>
  </si>
  <si>
    <t>ATU-3-1-15</t>
  </si>
  <si>
    <t>ATU-3-1-16</t>
  </si>
  <si>
    <t>ATU-3-1-17</t>
  </si>
  <si>
    <t>ATU-3-1-18</t>
  </si>
  <si>
    <t>ATU-3-1-19</t>
  </si>
  <si>
    <t>ATU-3-1-20</t>
  </si>
  <si>
    <t>ATU-3-1-21</t>
  </si>
  <si>
    <t>ATU-3-1-22</t>
  </si>
  <si>
    <t>ATU-3-1-23</t>
  </si>
  <si>
    <t>ATU-3-1-24</t>
  </si>
  <si>
    <t>ATU-3-1-25</t>
  </si>
  <si>
    <t>ATU-3-1-26</t>
  </si>
  <si>
    <t>ATU-3-1-27</t>
  </si>
  <si>
    <t>ATU-3-1-28</t>
  </si>
  <si>
    <t>ATU-3-1-29</t>
  </si>
  <si>
    <t>ATU-3-1-30</t>
  </si>
  <si>
    <t>ATU-3-1-31</t>
  </si>
  <si>
    <t>ATU-3-1-32</t>
  </si>
  <si>
    <t>ATU-3-1-33</t>
  </si>
  <si>
    <t>ATU-3-1-34</t>
  </si>
  <si>
    <t>ATU-3-1-35</t>
  </si>
  <si>
    <t>ATU-3-1-36</t>
  </si>
  <si>
    <t>ATU-3-1-37</t>
  </si>
  <si>
    <t>ATU-3-1-38</t>
  </si>
  <si>
    <t>ATU-3-1-39</t>
  </si>
  <si>
    <t>ATU-3-1-40</t>
  </si>
  <si>
    <t>ATU-3-1-41</t>
  </si>
  <si>
    <t>ATU-3-1-42</t>
  </si>
  <si>
    <t>ATU-3-1-43</t>
  </si>
  <si>
    <t>ATU-3-1-44</t>
  </si>
  <si>
    <t>ATU-3-1-45</t>
  </si>
  <si>
    <t>ATU-3-1-46</t>
  </si>
  <si>
    <t>ATU-3-1-47</t>
  </si>
  <si>
    <t>ATU-3-1-48</t>
  </si>
  <si>
    <t>ATU-3-1-49</t>
  </si>
  <si>
    <t>ATU-3-1-50</t>
  </si>
  <si>
    <t>ATU-3-1-51</t>
  </si>
  <si>
    <t>ATU-3-1-52</t>
  </si>
  <si>
    <t>ATU-3-1-53</t>
  </si>
  <si>
    <t>ATU-3-1-54</t>
  </si>
  <si>
    <t>ATU-3-1-55</t>
  </si>
  <si>
    <t>ATU-3-1-56</t>
  </si>
  <si>
    <t>ATU-3-1-57</t>
  </si>
  <si>
    <t>ATU-3-1-58</t>
  </si>
  <si>
    <t>ATU-3-1-59</t>
  </si>
  <si>
    <t>ATU-3-1-60</t>
  </si>
  <si>
    <t>ATU-3-1-61</t>
  </si>
  <si>
    <t>ATU-3-1-62</t>
  </si>
  <si>
    <t>ATU-3-1-63</t>
  </si>
  <si>
    <t>ATU-3-1-64</t>
  </si>
  <si>
    <t>ATU-3-1-65</t>
  </si>
  <si>
    <t>ATU-3-1-66</t>
  </si>
  <si>
    <t>ATU-3-1-67</t>
  </si>
  <si>
    <t>ATU-3-1-68</t>
  </si>
  <si>
    <t>H.3410</t>
  </si>
  <si>
    <t>H.3409</t>
  </si>
  <si>
    <t>H.3408</t>
  </si>
  <si>
    <t>H.3407</t>
  </si>
  <si>
    <t>H.3405</t>
  </si>
  <si>
    <t>H.3404</t>
  </si>
  <si>
    <t>H.3403</t>
  </si>
  <si>
    <t>H.3303</t>
  </si>
  <si>
    <t>H.3302</t>
  </si>
  <si>
    <t>H.3424</t>
  </si>
  <si>
    <t>H.3421</t>
  </si>
  <si>
    <t>H.3420</t>
  </si>
  <si>
    <t>H.3419</t>
  </si>
  <si>
    <t>H.3418</t>
  </si>
  <si>
    <t>H.3417</t>
  </si>
  <si>
    <t>H.3415</t>
  </si>
  <si>
    <t>H.3414</t>
  </si>
  <si>
    <t>H.3413</t>
  </si>
  <si>
    <t>H.3412</t>
  </si>
  <si>
    <t>H.3411</t>
  </si>
  <si>
    <t>H.34C03A</t>
  </si>
  <si>
    <t>H.34C04</t>
  </si>
  <si>
    <t>H.3437</t>
  </si>
  <si>
    <t>H.3E03</t>
  </si>
  <si>
    <t>H.3435</t>
  </si>
  <si>
    <t>H.3432</t>
  </si>
  <si>
    <t>H.3431A</t>
  </si>
  <si>
    <t>H.3428</t>
  </si>
  <si>
    <t>H.32C02</t>
  </si>
  <si>
    <t>H.3425</t>
  </si>
  <si>
    <t>H.3T02</t>
  </si>
  <si>
    <t>H.3M01</t>
  </si>
  <si>
    <t>H.3005</t>
  </si>
  <si>
    <t>H.32C01B</t>
  </si>
  <si>
    <t>H.3202</t>
  </si>
  <si>
    <t>-</t>
  </si>
  <si>
    <t>H.3209</t>
  </si>
  <si>
    <t>H.3L02</t>
  </si>
  <si>
    <t>H.3001</t>
  </si>
  <si>
    <t>H.30C01</t>
  </si>
  <si>
    <t>H.3135</t>
  </si>
  <si>
    <t>H.3122</t>
  </si>
  <si>
    <t>H.3121</t>
  </si>
  <si>
    <t>H.3120</t>
  </si>
  <si>
    <t>H.3119</t>
  </si>
  <si>
    <t>H.3118</t>
  </si>
  <si>
    <t>H.3117</t>
  </si>
  <si>
    <t>H.3113</t>
  </si>
  <si>
    <t>H.3112</t>
  </si>
  <si>
    <t>H.3111</t>
  </si>
  <si>
    <t>H.3110</t>
  </si>
  <si>
    <t>H.3109</t>
  </si>
  <si>
    <t>H.3108</t>
  </si>
  <si>
    <t>H.3107</t>
  </si>
  <si>
    <t>H.3105</t>
  </si>
  <si>
    <t>H.3104</t>
  </si>
  <si>
    <t>H.3103</t>
  </si>
  <si>
    <t>H.3102</t>
  </si>
  <si>
    <t>H.3101</t>
  </si>
  <si>
    <t>H.31C01</t>
  </si>
  <si>
    <t>H.31C02</t>
  </si>
  <si>
    <t>H.3134</t>
  </si>
  <si>
    <t>H.3E02</t>
  </si>
  <si>
    <t>H.3129</t>
  </si>
  <si>
    <t>H.3127</t>
  </si>
  <si>
    <t>H.3125</t>
  </si>
  <si>
    <t>ATU-4-1-01</t>
  </si>
  <si>
    <t>ATU-4-1-02</t>
  </si>
  <si>
    <t>ATU-4-1-03</t>
  </si>
  <si>
    <t>ATU-4-1-04</t>
  </si>
  <si>
    <t>ATU-4-1-05</t>
  </si>
  <si>
    <t>ATU-4-1-06</t>
  </si>
  <si>
    <t>ATU-4-1-07</t>
  </si>
  <si>
    <t>ATU-4-1-08</t>
  </si>
  <si>
    <t>ATU-4-1-09</t>
  </si>
  <si>
    <t>ATU-4-1-10</t>
  </si>
  <si>
    <t>ATU-4-1-11</t>
  </si>
  <si>
    <t>ATU-4-1-12</t>
  </si>
  <si>
    <t>ATU-4-1-13</t>
  </si>
  <si>
    <t>ATU-4-1-14</t>
  </si>
  <si>
    <t>ATU-4-1-15</t>
  </si>
  <si>
    <t>ATU-4-1-16</t>
  </si>
  <si>
    <t>ATU-4-1-17</t>
  </si>
  <si>
    <t>ATU-4-1-18</t>
  </si>
  <si>
    <t>ATU-4-1-19</t>
  </si>
  <si>
    <t>ATU-4-1-20</t>
  </si>
  <si>
    <t>ATU-4-1-21</t>
  </si>
  <si>
    <t>ATU-4-1-22</t>
  </si>
  <si>
    <t>ATU-4-1-23</t>
  </si>
  <si>
    <t>ATU-4-1-24</t>
  </si>
  <si>
    <t>ATU-4-1-25</t>
  </si>
  <si>
    <t>ATU-4-1-26</t>
  </si>
  <si>
    <t>ATU-4-1-27</t>
  </si>
  <si>
    <t>ATU-4-1-28</t>
  </si>
  <si>
    <t>ATU-4-1-29</t>
  </si>
  <si>
    <t>ATU-4-1-30</t>
  </si>
  <si>
    <t>ATU-4-1-31</t>
  </si>
  <si>
    <t>ATU-4-1-32</t>
  </si>
  <si>
    <t>ATU-4-1-33</t>
  </si>
  <si>
    <t>ATU-4-1-34</t>
  </si>
  <si>
    <t>ATU-4-1-35</t>
  </si>
  <si>
    <t>ATU-4-1-36</t>
  </si>
  <si>
    <t>ATU-4-1-37</t>
  </si>
  <si>
    <t>ATU-4-1-38</t>
  </si>
  <si>
    <t>ATU-4-1-39</t>
  </si>
  <si>
    <t>ATU-4-1-40</t>
  </si>
  <si>
    <t>ATU-4-1-41</t>
  </si>
  <si>
    <t>ATU-4-1-42</t>
  </si>
  <si>
    <t>ATU-4-1-43</t>
  </si>
  <si>
    <t>ATU-4-1-44</t>
  </si>
  <si>
    <t>ATU-4-1-45</t>
  </si>
  <si>
    <t>ATU-4-1-46</t>
  </si>
  <si>
    <t>ATU-4-1-47</t>
  </si>
  <si>
    <t>ATU-4-1-48</t>
  </si>
  <si>
    <t>ATU-4-1-49</t>
  </si>
  <si>
    <t>ATU-4-1-50</t>
  </si>
  <si>
    <t>ATU-4-1-51</t>
  </si>
  <si>
    <t>ATU-4-1-52</t>
  </si>
  <si>
    <t>ATU-4-1-53</t>
  </si>
  <si>
    <t>ATU-4-1-54</t>
  </si>
  <si>
    <t>ATU-4-1-55</t>
  </si>
  <si>
    <t>ATU-4-1-56</t>
  </si>
  <si>
    <t>ATU-4-1-57</t>
  </si>
  <si>
    <t>ATU-4-1-58</t>
  </si>
  <si>
    <t>H.4210</t>
  </si>
  <si>
    <t>H.4209</t>
  </si>
  <si>
    <t>H.4208</t>
  </si>
  <si>
    <t>H.4207</t>
  </si>
  <si>
    <t>H.4E02</t>
  </si>
  <si>
    <t>H4204</t>
  </si>
  <si>
    <t>H.4203</t>
  </si>
  <si>
    <t>H.4202</t>
  </si>
  <si>
    <t>H.4201</t>
  </si>
  <si>
    <t>H.4020</t>
  </si>
  <si>
    <t>H.4222</t>
  </si>
  <si>
    <t>H.4221</t>
  </si>
  <si>
    <t>H.4220</t>
  </si>
  <si>
    <t>H.4219</t>
  </si>
  <si>
    <t>H.4218</t>
  </si>
  <si>
    <t>H.4217</t>
  </si>
  <si>
    <t>H.4214</t>
  </si>
  <si>
    <t>H.4213</t>
  </si>
  <si>
    <t>H.4212</t>
  </si>
  <si>
    <t>H.4211</t>
  </si>
  <si>
    <t>H.40C02</t>
  </si>
  <si>
    <t>H.4019</t>
  </si>
  <si>
    <t>H.4018</t>
  </si>
  <si>
    <t>H.4M01</t>
  </si>
  <si>
    <t>H.4L01</t>
  </si>
  <si>
    <t>H.4021</t>
  </si>
  <si>
    <t>H.4013</t>
  </si>
  <si>
    <t>H.4014</t>
  </si>
  <si>
    <t>H.4L02</t>
  </si>
  <si>
    <t>H.4001</t>
  </si>
  <si>
    <t>H.4009</t>
  </si>
  <si>
    <t>H.4101</t>
  </si>
  <si>
    <t>H.4102</t>
  </si>
  <si>
    <t>H.4E01</t>
  </si>
  <si>
    <t>H.4008</t>
  </si>
  <si>
    <t>H.4011</t>
  </si>
  <si>
    <t>H.4010</t>
  </si>
  <si>
    <t>H.4124</t>
  </si>
  <si>
    <t>H.4123</t>
  </si>
  <si>
    <t>H.4122</t>
  </si>
  <si>
    <t>H.4121</t>
  </si>
  <si>
    <t>H.4119</t>
  </si>
  <si>
    <t>H.4118</t>
  </si>
  <si>
    <t>H.4117</t>
  </si>
  <si>
    <t>H.4115</t>
  </si>
  <si>
    <t>H.4112</t>
  </si>
  <si>
    <t>H.4111</t>
  </si>
  <si>
    <t>H.4110</t>
  </si>
  <si>
    <t>H.4109</t>
  </si>
  <si>
    <t>H.4108</t>
  </si>
  <si>
    <t>H.4107</t>
  </si>
  <si>
    <t>H.4105</t>
  </si>
  <si>
    <t>H.4104</t>
  </si>
  <si>
    <t>H.4103</t>
  </si>
  <si>
    <t>H.40C01</t>
  </si>
  <si>
    <t>H.01L02</t>
  </si>
  <si>
    <t>Asset: KEF-1</t>
  </si>
  <si>
    <t>Asset: KEF-2</t>
  </si>
  <si>
    <t>Asset: KEF-3</t>
  </si>
  <si>
    <t>Asset: KEF-4</t>
  </si>
  <si>
    <t>Asset: KEF-5</t>
  </si>
  <si>
    <t>H.01C02</t>
  </si>
  <si>
    <t>H.0101 HALL</t>
  </si>
  <si>
    <t>H.0415</t>
  </si>
  <si>
    <t>H.0427</t>
  </si>
  <si>
    <t>H.0422</t>
  </si>
  <si>
    <t>H.04E01</t>
  </si>
  <si>
    <t>H.0414</t>
  </si>
  <si>
    <t>H.0409</t>
  </si>
  <si>
    <t>H.03E01</t>
  </si>
  <si>
    <t>H.1102</t>
  </si>
  <si>
    <t>H.1107</t>
  </si>
  <si>
    <t>H.1127</t>
  </si>
  <si>
    <t>H.12C01</t>
  </si>
  <si>
    <t>H.1T01</t>
  </si>
  <si>
    <t>H.1155A</t>
  </si>
  <si>
    <t>H.1152</t>
  </si>
  <si>
    <t>H.1130</t>
  </si>
  <si>
    <t>H.1007A</t>
  </si>
  <si>
    <t>H.1159</t>
  </si>
  <si>
    <t>H.1162</t>
  </si>
  <si>
    <t>H.1151</t>
  </si>
  <si>
    <t>H.1338</t>
  </si>
  <si>
    <t>H.1601</t>
  </si>
  <si>
    <t>H.16C11</t>
  </si>
  <si>
    <t>H.1508</t>
  </si>
  <si>
    <t>H.1022</t>
  </si>
  <si>
    <t>H.1504</t>
  </si>
  <si>
    <t>H.1S02</t>
  </si>
  <si>
    <t>CHAPLIN</t>
  </si>
  <si>
    <t>H.1641</t>
  </si>
  <si>
    <t>H.16C03</t>
  </si>
  <si>
    <t>H.16C07</t>
  </si>
  <si>
    <t>H.1621</t>
  </si>
  <si>
    <t>H.1628</t>
  </si>
  <si>
    <t>H.1701A</t>
  </si>
  <si>
    <t>H.1716</t>
  </si>
  <si>
    <t>H.1714A</t>
  </si>
  <si>
    <t>H.1E03</t>
  </si>
  <si>
    <t>H.1653</t>
  </si>
  <si>
    <t>H.1655</t>
  </si>
  <si>
    <t>H.17C01C</t>
  </si>
  <si>
    <t>H.1744</t>
  </si>
  <si>
    <t>H.17C04</t>
  </si>
  <si>
    <t>H.1754</t>
  </si>
  <si>
    <t>H.1736</t>
  </si>
  <si>
    <t>H.1735</t>
  </si>
  <si>
    <t>H.17C04B</t>
  </si>
  <si>
    <t>H.1729</t>
  </si>
  <si>
    <t>H.23C01A</t>
  </si>
  <si>
    <t>H.23C02</t>
  </si>
  <si>
    <t>H.22C02</t>
  </si>
  <si>
    <t>H.2418</t>
  </si>
  <si>
    <t>H.2412B</t>
  </si>
  <si>
    <t>Asset: AHU-G-1</t>
  </si>
  <si>
    <t>Asset: AHU-G-2</t>
  </si>
  <si>
    <t>Asset: AHU-G-3</t>
  </si>
  <si>
    <t>Asset: AHU-1-2</t>
  </si>
  <si>
    <t>Asset: AHU-2-1</t>
  </si>
  <si>
    <t>Asset: AHU-3-1</t>
  </si>
  <si>
    <t>Asset: AHU-4-1</t>
  </si>
  <si>
    <t>7550</t>
  </si>
  <si>
    <t xml:space="preserve">TOTAL </t>
  </si>
  <si>
    <t>21900</t>
  </si>
  <si>
    <t>7850</t>
  </si>
  <si>
    <t>16400</t>
  </si>
  <si>
    <t>Asset: AHU-1-1</t>
  </si>
  <si>
    <t>2400</t>
  </si>
  <si>
    <t>TOTAL</t>
  </si>
  <si>
    <t>7450</t>
  </si>
  <si>
    <t>47950</t>
  </si>
  <si>
    <t>17650</t>
  </si>
  <si>
    <t>Area: GENERAL</t>
  </si>
  <si>
    <t>Area: LAB &amp; PHARMACY</t>
  </si>
  <si>
    <t>Area: DIETARY</t>
  </si>
  <si>
    <t>Area: SURGERY</t>
  </si>
  <si>
    <t>Area: PREP &amp; PACU</t>
  </si>
  <si>
    <t>Area: ED &amp; IMAGING</t>
  </si>
  <si>
    <t>Area: WOMEN'S SERVICES</t>
  </si>
  <si>
    <t>Area: ICU</t>
  </si>
  <si>
    <t>Area: LVL 4 MED-SURG</t>
  </si>
  <si>
    <t>34950</t>
  </si>
  <si>
    <t>9700</t>
  </si>
  <si>
    <t>8750</t>
  </si>
  <si>
    <t>13450</t>
  </si>
  <si>
    <t>6150</t>
  </si>
  <si>
    <t>21000</t>
  </si>
  <si>
    <t>13600</t>
  </si>
  <si>
    <t>13050</t>
  </si>
  <si>
    <t>43600</t>
  </si>
  <si>
    <t>25300</t>
  </si>
  <si>
    <t>28250</t>
  </si>
  <si>
    <t xml:space="preserve">Project: </t>
  </si>
  <si>
    <t xml:space="preserve">Address: </t>
  </si>
  <si>
    <t>Final Filters P.D.</t>
  </si>
  <si>
    <t>Heat Wheel P.D.</t>
  </si>
  <si>
    <t>Asset:  DOAS-1</t>
  </si>
  <si>
    <t>13000</t>
  </si>
  <si>
    <t>0.5</t>
  </si>
  <si>
    <t>Location</t>
  </si>
  <si>
    <t>Model</t>
  </si>
  <si>
    <t>Design GPM</t>
  </si>
  <si>
    <t>Setting</t>
  </si>
  <si>
    <t>Delta P</t>
  </si>
  <si>
    <t>% to Design</t>
  </si>
  <si>
    <t>Asset: HW CIRCUIT SETTERS</t>
  </si>
  <si>
    <t>Service: HOT WATER</t>
  </si>
  <si>
    <t>Service: CHILLED WATER</t>
  </si>
  <si>
    <t>Asset: CHW CIRCUIT SETTERS</t>
  </si>
  <si>
    <t>Asset: AHU-G-2 Air Valves</t>
  </si>
  <si>
    <t>SAV-G-2-01</t>
  </si>
  <si>
    <t>H.0201</t>
  </si>
  <si>
    <t>REHEAT</t>
  </si>
  <si>
    <t>SAV-G-2-02</t>
  </si>
  <si>
    <t>SAV-G-2-03</t>
  </si>
  <si>
    <t>SAV-G-2-04</t>
  </si>
  <si>
    <t>SAV-G-2-05</t>
  </si>
  <si>
    <t>SAV-G-2-06</t>
  </si>
  <si>
    <t>SAV-G-2-07</t>
  </si>
  <si>
    <t>SAV-G-2-08</t>
  </si>
  <si>
    <t>SAV-G-2-09</t>
  </si>
  <si>
    <t>SAV-G-2-10</t>
  </si>
  <si>
    <t>SAV-G-2-11</t>
  </si>
  <si>
    <t>SAV-G-2-12</t>
  </si>
  <si>
    <t>SAV-G-2-13</t>
  </si>
  <si>
    <t>SAV-G-2-14</t>
  </si>
  <si>
    <t>H.0215</t>
  </si>
  <si>
    <t>H.0218</t>
  </si>
  <si>
    <t>H.0213</t>
  </si>
  <si>
    <t>H.0209</t>
  </si>
  <si>
    <t>H.0319</t>
  </si>
  <si>
    <t>H.0315</t>
  </si>
  <si>
    <t>H.0312</t>
  </si>
  <si>
    <t>H.0310</t>
  </si>
  <si>
    <t>H.0311</t>
  </si>
  <si>
    <t>H.0309</t>
  </si>
  <si>
    <t>H.0307</t>
  </si>
  <si>
    <t>H.0204</t>
  </si>
  <si>
    <t>AHU-G-2 SAV</t>
  </si>
  <si>
    <t>RAV-G-2-01</t>
  </si>
  <si>
    <t>RAV-G-2-03</t>
  </si>
  <si>
    <t>RAV-G-2-07</t>
  </si>
  <si>
    <t>RAV-G-2-08</t>
  </si>
  <si>
    <t>RAV-G-2-09</t>
  </si>
  <si>
    <t>RAV-G-2-10</t>
  </si>
  <si>
    <t>RAV-G-2-11</t>
  </si>
  <si>
    <t>RAV-G-2-12</t>
  </si>
  <si>
    <t>RAV-G-2-14</t>
  </si>
  <si>
    <t>H.0211</t>
  </si>
  <si>
    <t>H.0318</t>
  </si>
  <si>
    <t>H.0313</t>
  </si>
  <si>
    <t>AHU-G-2 RAV</t>
  </si>
  <si>
    <t>EAV-G-2-01</t>
  </si>
  <si>
    <t>EAV-G-2-02A</t>
  </si>
  <si>
    <t>EAV-G-2-02B</t>
  </si>
  <si>
    <t>EAV-G-2-02C</t>
  </si>
  <si>
    <t>EAV-G-2-04</t>
  </si>
  <si>
    <t>EAV-G-2-05</t>
  </si>
  <si>
    <t>EAV-G-2-06</t>
  </si>
  <si>
    <t>EAV-G-2-07</t>
  </si>
  <si>
    <t>EAV-G-2-13</t>
  </si>
  <si>
    <t>RTU-G-2 EAV</t>
  </si>
  <si>
    <t>H.0308</t>
  </si>
  <si>
    <t>RETURN</t>
  </si>
  <si>
    <t>EXHAUST</t>
  </si>
  <si>
    <t>[1]</t>
  </si>
  <si>
    <t>NOTES:</t>
  </si>
  <si>
    <t>[1] LISTED IN SCHEDULE, NOT MARKED ON DRAWING.</t>
  </si>
  <si>
    <t>Asset: AHU-1-1 Air Valves</t>
  </si>
  <si>
    <t>SAV-1-1-02</t>
  </si>
  <si>
    <t>SAV-1-1-03</t>
  </si>
  <si>
    <t>SAV-1-1-04</t>
  </si>
  <si>
    <t>SAV-1-1-05</t>
  </si>
  <si>
    <t>SAV-1-1-06</t>
  </si>
  <si>
    <t>SAV-1-1-07</t>
  </si>
  <si>
    <t>SAV-1-1-08</t>
  </si>
  <si>
    <t>SAV-1-1-09</t>
  </si>
  <si>
    <t>SAV-1-1-10</t>
  </si>
  <si>
    <t>SAV-1-1-11</t>
  </si>
  <si>
    <t>RTU-1-1 SAV</t>
  </si>
  <si>
    <t>H.1302</t>
  </si>
  <si>
    <t>H.1301</t>
  </si>
  <si>
    <t>H.13C02A</t>
  </si>
  <si>
    <t>H.1323</t>
  </si>
  <si>
    <t>H.13C03</t>
  </si>
  <si>
    <t>H.1324</t>
  </si>
  <si>
    <t>H.1311</t>
  </si>
  <si>
    <t>H.1312</t>
  </si>
  <si>
    <t>H.1309</t>
  </si>
  <si>
    <t>H.1314</t>
  </si>
  <si>
    <t>RAV-1-1-01</t>
  </si>
  <si>
    <t>RAV-1-1-02</t>
  </si>
  <si>
    <t>RAV-1-1-03</t>
  </si>
  <si>
    <t>RAV-1-1-04</t>
  </si>
  <si>
    <t>RAV-1-1-05</t>
  </si>
  <si>
    <t>RAV-1-1-06</t>
  </si>
  <si>
    <t>RAV-1-1-07</t>
  </si>
  <si>
    <t>RAV-1-1-08</t>
  </si>
  <si>
    <t>RAV-1-1-09</t>
  </si>
  <si>
    <t>RAV-1-1-10</t>
  </si>
  <si>
    <t>RAV-1-1-11</t>
  </si>
  <si>
    <t>RTU-1-1 RAV</t>
  </si>
  <si>
    <t>H.1303</t>
  </si>
  <si>
    <t>H.13C01</t>
  </si>
  <si>
    <t>H.1319</t>
  </si>
  <si>
    <t>H.1313</t>
  </si>
  <si>
    <t>Asset: AHU-1-2 Air Valves</t>
  </si>
  <si>
    <t>SAV-1-2-01</t>
  </si>
  <si>
    <t>H.1325</t>
  </si>
  <si>
    <t>SAV-1-2-02</t>
  </si>
  <si>
    <t>SAV-1-2-03</t>
  </si>
  <si>
    <t>SAV-1-2-04</t>
  </si>
  <si>
    <t>SAV-1-2-05</t>
  </si>
  <si>
    <t>SAV-1-2-06</t>
  </si>
  <si>
    <t>SAV-1-2-07</t>
  </si>
  <si>
    <t>SAV-1-2-11</t>
  </si>
  <si>
    <t>SAV-1-2-12</t>
  </si>
  <si>
    <t>RTU-1-2 SAV</t>
  </si>
  <si>
    <t>RTU-1-2 VAV</t>
  </si>
  <si>
    <t>H.1318</t>
  </si>
  <si>
    <t>H.1315</t>
  </si>
  <si>
    <t>H.1317</t>
  </si>
  <si>
    <t>H.13C04</t>
  </si>
  <si>
    <t>H.1403</t>
  </si>
  <si>
    <t>RAV-1-2-01</t>
  </si>
  <si>
    <t>RAV-1-2-02</t>
  </si>
  <si>
    <t>RAV-1-2-03</t>
  </si>
  <si>
    <t>RAV-1-2-04</t>
  </si>
  <si>
    <t>RAV-1-2-05</t>
  </si>
  <si>
    <t>RAV-1-2-06</t>
  </si>
  <si>
    <t>RAV-1-2-07</t>
  </si>
  <si>
    <t>RAV-1-2-06A</t>
  </si>
  <si>
    <t>RAV-1-2-12</t>
  </si>
  <si>
    <t>RTU-1-2 RAV</t>
  </si>
  <si>
    <t>H.1401</t>
  </si>
  <si>
    <t>EAV-1-2-11</t>
  </si>
  <si>
    <t>NO SUBMITTAL</t>
  </si>
  <si>
    <t>RTU-1-2 EAV</t>
  </si>
  <si>
    <t>Asset: AHU-2-1 Air Valves</t>
  </si>
  <si>
    <t>SAV-2-1-02</t>
  </si>
  <si>
    <t>RTU-2-1 SAV</t>
  </si>
  <si>
    <t>SAV-2-1-13</t>
  </si>
  <si>
    <t>SAV-2-1-14</t>
  </si>
  <si>
    <t>SAV-2-1-16</t>
  </si>
  <si>
    <t>SAV-2-1-28</t>
  </si>
  <si>
    <t>SAV-2-1-29</t>
  </si>
  <si>
    <t>SAV-2-1-43</t>
  </si>
  <si>
    <t>RAV-2-1-13</t>
  </si>
  <si>
    <t>RAV-2-1-14</t>
  </si>
  <si>
    <t>RAV-2-1-16</t>
  </si>
  <si>
    <t>RTU-2-1 RAV</t>
  </si>
  <si>
    <t>RTU-2-1 EAV</t>
  </si>
  <si>
    <t>EAV-2-1-02</t>
  </si>
  <si>
    <t>EAV-2-1-28</t>
  </si>
  <si>
    <t>EAV-2-1-29</t>
  </si>
  <si>
    <t>EAV-2-1-43</t>
  </si>
  <si>
    <t>Asset: AHU-1-3 Air Valves</t>
  </si>
  <si>
    <t>RTU-1-3 SAV</t>
  </si>
  <si>
    <t>RTU-1-3 EAV</t>
  </si>
  <si>
    <t>SAV-1-3-10</t>
  </si>
  <si>
    <t>SAV-1-3-11</t>
  </si>
  <si>
    <t>SAV-1-3-29</t>
  </si>
  <si>
    <t>EAV-1-3-10</t>
  </si>
  <si>
    <t>EAV-1-3-11</t>
  </si>
  <si>
    <t>EAV-1-3-29</t>
  </si>
  <si>
    <t>SAV-1-4-51</t>
  </si>
  <si>
    <t>RTU-1-4 SAV</t>
  </si>
  <si>
    <t>Asset: AHU-1-4 Air Valves</t>
  </si>
  <si>
    <t>RTU-1-4 EAV</t>
  </si>
  <si>
    <t>EAV-1-4-51</t>
  </si>
  <si>
    <t>Asset: AHU-3-1 Air Valves</t>
  </si>
  <si>
    <t>SAV-3-1-08</t>
  </si>
  <si>
    <t>RTU-3-1 SAV</t>
  </si>
  <si>
    <t>SAV-3-1-37</t>
  </si>
  <si>
    <t>SAV-3-1-49</t>
  </si>
  <si>
    <t>EAV-3-1-08</t>
  </si>
  <si>
    <t>EAV-3-1-37</t>
  </si>
  <si>
    <t>EAV-3-1-49</t>
  </si>
  <si>
    <t>RTU-3-1 EAV</t>
  </si>
  <si>
    <t>Asset: AHU-4-1 Air Valves</t>
  </si>
  <si>
    <t>RTU-4-1 SAV</t>
  </si>
  <si>
    <t>RTU-4-1 EAV</t>
  </si>
  <si>
    <t>SAV-4-1-28</t>
  </si>
  <si>
    <t>SAV-4-1-48</t>
  </si>
  <si>
    <t>EAV-4-1-28</t>
  </si>
  <si>
    <t>EAV-4-1-48</t>
  </si>
  <si>
    <t>EF-ISO-2A &amp; 2B</t>
  </si>
  <si>
    <t>SAV-1-1-01</t>
  </si>
  <si>
    <t>NOT FOUND ON DRAWING</t>
  </si>
  <si>
    <t>CSAA030UA</t>
  </si>
  <si>
    <t>SUBMITTAL</t>
  </si>
  <si>
    <t>3 / 12X24X4</t>
  </si>
  <si>
    <t>2 / 16X20X4</t>
  </si>
  <si>
    <t>6 / 20X24X4</t>
  </si>
  <si>
    <t>RETURN FAN</t>
  </si>
  <si>
    <t>SECTION 3</t>
  </si>
  <si>
    <t>SECTION 4</t>
  </si>
  <si>
    <t>SECTION 5</t>
  </si>
  <si>
    <t>SECTION 6</t>
  </si>
  <si>
    <t>SECTION 8</t>
  </si>
  <si>
    <t>SECTION 9</t>
  </si>
  <si>
    <t>SECTION 10</t>
  </si>
  <si>
    <t>SECTION 11</t>
  </si>
  <si>
    <t>SECTION 12</t>
  </si>
  <si>
    <t>SUPPLY FAN</t>
  </si>
  <si>
    <t>12" BAG FILTER</t>
  </si>
  <si>
    <t>4" ANGLE FILTER</t>
  </si>
  <si>
    <t>CSAA050UA</t>
  </si>
  <si>
    <t>HW COIL</t>
  </si>
  <si>
    <t>CHW COIL</t>
  </si>
  <si>
    <t xml:space="preserve"> / 4@1800</t>
  </si>
  <si>
    <t>CSAA080UA</t>
  </si>
  <si>
    <t>CSAA035UA</t>
  </si>
  <si>
    <t>CSAA120UA</t>
  </si>
  <si>
    <t xml:space="preserve"> / 2@1200</t>
  </si>
  <si>
    <t xml:space="preserve"> / 4@3600</t>
  </si>
  <si>
    <t xml:space="preserve"> / 4@1200</t>
  </si>
  <si>
    <t>NA</t>
  </si>
  <si>
    <t>SECTION 13</t>
  </si>
  <si>
    <t>SECTION 14</t>
  </si>
  <si>
    <t>SECTION 1</t>
  </si>
  <si>
    <t>SECTION 2</t>
  </si>
  <si>
    <t>4.714</t>
  </si>
  <si>
    <t>2" PRE-FILTER</t>
  </si>
  <si>
    <t>SECTION 15</t>
  </si>
  <si>
    <t>36 / 20x20x4</t>
  </si>
  <si>
    <t>5 / 12x24x12</t>
  </si>
  <si>
    <t>10 / 24x24x12</t>
  </si>
  <si>
    <t>18 / 16x20x4</t>
  </si>
  <si>
    <t>6 / 16x25x4</t>
  </si>
  <si>
    <t>3 / 12x24x12</t>
  </si>
  <si>
    <t>8 / 20x20x12</t>
  </si>
  <si>
    <t>8 / 16X20X4</t>
  </si>
  <si>
    <t>48 / 20X20X4</t>
  </si>
  <si>
    <t>4 / 24X12X12</t>
  </si>
  <si>
    <t>20 / 24X24X12</t>
  </si>
  <si>
    <t>6 / 16X20X4</t>
  </si>
  <si>
    <t>18 / 16X25X4</t>
  </si>
  <si>
    <t>4 / 12X24X12</t>
  </si>
  <si>
    <t>8 / 20X24X12</t>
  </si>
  <si>
    <t>36 / 20X20X4</t>
  </si>
  <si>
    <t>5 / 12X24X4</t>
  </si>
  <si>
    <t>5 / 12X24X12</t>
  </si>
  <si>
    <t>10 / 24X24X12</t>
  </si>
  <si>
    <t>56 / 20X25X4</t>
  </si>
  <si>
    <t>7 / 12X24X12</t>
  </si>
  <si>
    <t>28 / 24X24X12</t>
  </si>
  <si>
    <t>2@25.0 / 2@1800</t>
  </si>
  <si>
    <t>2@7.5</t>
  </si>
  <si>
    <t>1.1</t>
  </si>
  <si>
    <t>4.4</t>
  </si>
  <si>
    <t>9.097</t>
  </si>
  <si>
    <t>2.145</t>
  </si>
  <si>
    <t>1803</t>
  </si>
  <si>
    <t>3290</t>
  </si>
  <si>
    <t>48.085</t>
  </si>
  <si>
    <t>7.642</t>
  </si>
  <si>
    <t>0.013</t>
  </si>
  <si>
    <t>0.796</t>
  </si>
  <si>
    <t>HW COIL GPM</t>
  </si>
  <si>
    <t>CHW COIL GPM</t>
  </si>
  <si>
    <t>3.6</t>
  </si>
  <si>
    <t>1.0</t>
  </si>
  <si>
    <t>8.594</t>
  </si>
  <si>
    <t>2.237</t>
  </si>
  <si>
    <t>3624</t>
  </si>
  <si>
    <t>1500</t>
  </si>
  <si>
    <t>65.32</t>
  </si>
  <si>
    <t>63.03</t>
  </si>
  <si>
    <t>4.0</t>
  </si>
  <si>
    <t>1.580</t>
  </si>
  <si>
    <t>8.157</t>
  </si>
  <si>
    <t>2310</t>
  </si>
  <si>
    <t>1238</t>
  </si>
  <si>
    <t>8.414</t>
  </si>
  <si>
    <t>67.74</t>
  </si>
  <si>
    <t>0.939</t>
  </si>
  <si>
    <t>0.014</t>
  </si>
  <si>
    <t>8.018</t>
  </si>
  <si>
    <t>1.993</t>
  </si>
  <si>
    <t>0.893</t>
  </si>
  <si>
    <t>23000</t>
  </si>
  <si>
    <t>4.20</t>
  </si>
  <si>
    <t>8.513</t>
  </si>
  <si>
    <t>2863</t>
  </si>
  <si>
    <t>47.754</t>
  </si>
  <si>
    <t>1.040</t>
  </si>
  <si>
    <t>2.203</t>
  </si>
  <si>
    <t>1790</t>
  </si>
  <si>
    <t>7.486</t>
  </si>
  <si>
    <t>0.023</t>
  </si>
  <si>
    <t>9950</t>
  </si>
  <si>
    <t>5.3</t>
  </si>
  <si>
    <t>4.9</t>
  </si>
  <si>
    <t>1.3</t>
  </si>
  <si>
    <t>3.7</t>
  </si>
  <si>
    <t>2.336</t>
  </si>
  <si>
    <t>6.948</t>
  </si>
  <si>
    <t>1554</t>
  </si>
  <si>
    <t>1782</t>
  </si>
  <si>
    <t>27.757</t>
  </si>
  <si>
    <t>85.645</t>
  </si>
  <si>
    <t>0.861</t>
  </si>
  <si>
    <t>1.10</t>
  </si>
  <si>
    <t>1.989</t>
  </si>
  <si>
    <t>1440</t>
  </si>
  <si>
    <t>13.185</t>
  </si>
  <si>
    <t>0.055</t>
  </si>
  <si>
    <t>4.3</t>
  </si>
  <si>
    <t>8.29</t>
  </si>
  <si>
    <t>2282</t>
  </si>
  <si>
    <t>64.935</t>
  </si>
  <si>
    <t>37000</t>
  </si>
  <si>
    <t>1.5</t>
  </si>
  <si>
    <t>2.464</t>
  </si>
  <si>
    <t>8.116</t>
  </si>
  <si>
    <t>1819</t>
  </si>
  <si>
    <t>2306</t>
  </si>
  <si>
    <t>20.733</t>
  </si>
  <si>
    <t>67.426</t>
  </si>
  <si>
    <t>0.015</t>
  </si>
  <si>
    <t>0.871</t>
  </si>
  <si>
    <t>12950</t>
  </si>
  <si>
    <t>ALL MARKED ON GRD</t>
  </si>
  <si>
    <t>DATA FROM SCHEDULE</t>
  </si>
  <si>
    <t>15600</t>
  </si>
  <si>
    <t>Asset: PHP-CEP-1</t>
  </si>
  <si>
    <t>FCU-CEP-1A (HW)</t>
  </si>
  <si>
    <t>BELL &amp; GOSSETT</t>
  </si>
  <si>
    <t>e9055S-ECM</t>
  </si>
  <si>
    <t>20 / 5</t>
  </si>
  <si>
    <t>1</t>
  </si>
  <si>
    <t>230</t>
  </si>
  <si>
    <t>20</t>
  </si>
  <si>
    <t>Asset: PHP-CEP-2</t>
  </si>
  <si>
    <t>FCU-CEP-1B (HW)</t>
  </si>
  <si>
    <t>Asset: PHP-CEP-3</t>
  </si>
  <si>
    <t>8 / 5</t>
  </si>
  <si>
    <t>8</t>
  </si>
  <si>
    <t>FCU-CEP-5 (HW)</t>
  </si>
  <si>
    <t>SA CFM</t>
  </si>
  <si>
    <t>Fan Speed</t>
  </si>
  <si>
    <t>OA CFM</t>
  </si>
  <si>
    <t>RA CFM</t>
  </si>
  <si>
    <t>Discharge ESP</t>
  </si>
  <si>
    <t>Brake HP</t>
  </si>
  <si>
    <t>DESIGN CFM</t>
  </si>
  <si>
    <t>Prelim        CFM</t>
  </si>
  <si>
    <t>FINAL CFM</t>
  </si>
  <si>
    <t>% to design</t>
  </si>
  <si>
    <t>Asset: FCU-CEP-1A</t>
  </si>
  <si>
    <t>Area: CHILLER ROOM</t>
  </si>
  <si>
    <t>UCCAD10</t>
  </si>
  <si>
    <t>Asset: FCU-CEP-1B</t>
  </si>
  <si>
    <t>Asset: FCU-CEP-2</t>
  </si>
  <si>
    <t>Area: PLUMBING ROOM</t>
  </si>
  <si>
    <t>Asset: FCU-CEP-3</t>
  </si>
  <si>
    <t>Area: MED GAS EQUIP ROOM</t>
  </si>
  <si>
    <t>Asset: FCU-CEP-4</t>
  </si>
  <si>
    <t>Area: BOILER ROOM</t>
  </si>
  <si>
    <t>Asset: FCU-CEP-5</t>
  </si>
  <si>
    <t>Area: MED GAS MANIFOLD ROOM</t>
  </si>
  <si>
    <t>BCVE018G</t>
  </si>
  <si>
    <t>BCVE090G</t>
  </si>
  <si>
    <t>BCVE072G</t>
  </si>
  <si>
    <t>Asset: FCU-CEP-6</t>
  </si>
  <si>
    <t>Area: FIRE PUMP ROOM</t>
  </si>
  <si>
    <t>Asset: FCU-CEP-7</t>
  </si>
  <si>
    <t>Area: MAIN ELECTRICAL ROOM</t>
  </si>
  <si>
    <t>Asset: FCU-CEP-8</t>
  </si>
  <si>
    <t>Area: EMERGENCY ELECT ROOM</t>
  </si>
  <si>
    <t>HW COIL
GPM</t>
  </si>
  <si>
    <t>MISSING FROM SUBMITTAL</t>
  </si>
  <si>
    <t>CW GPM</t>
  </si>
  <si>
    <t>EWT (F)</t>
  </si>
  <si>
    <t>LWT (F)</t>
  </si>
  <si>
    <t>Asset:  CT-1</t>
  </si>
  <si>
    <t>Asset:  CT-2</t>
  </si>
  <si>
    <t>Asset:  CT-3</t>
  </si>
  <si>
    <t>Water Pres Delta P</t>
  </si>
  <si>
    <t>NC8405RAN4</t>
  </si>
  <si>
    <t>MARLEY</t>
  </si>
  <si>
    <t>CHILLER 1</t>
  </si>
  <si>
    <t>CHILLER 2</t>
  </si>
  <si>
    <t>CHILLER 3</t>
  </si>
  <si>
    <t>Test Data Supply</t>
  </si>
  <si>
    <t>AK factor</t>
  </si>
  <si>
    <t>Total AK Area</t>
  </si>
  <si>
    <t>Job / Serial Num</t>
  </si>
  <si>
    <t>PRELIM</t>
  </si>
  <si>
    <t>FINAL</t>
  </si>
  <si>
    <t>Reading1 FPM</t>
  </si>
  <si>
    <t>Reading2 FPM</t>
  </si>
  <si>
    <t>Hood Width</t>
  </si>
  <si>
    <t>Reading3 FPM</t>
  </si>
  <si>
    <t>Supply Plenum Type</t>
  </si>
  <si>
    <t>Reading4 FPM</t>
  </si>
  <si>
    <t>Supply Plenum Width</t>
  </si>
  <si>
    <t>Reading5 FPM</t>
  </si>
  <si>
    <t>Supply Plenum Length</t>
  </si>
  <si>
    <t>Reading6 FPM</t>
  </si>
  <si>
    <t>Reading7 FPM</t>
  </si>
  <si>
    <t>Test Data Exhaust</t>
  </si>
  <si>
    <t>Reading8 FPM</t>
  </si>
  <si>
    <t>Filter Type</t>
  </si>
  <si>
    <t>Reading9 FPM</t>
  </si>
  <si>
    <t>Filter Size 1</t>
  </si>
  <si>
    <t>Reading10 FPM</t>
  </si>
  <si>
    <t>Filter Qty 1</t>
  </si>
  <si>
    <t>Filter AK factor size 1</t>
  </si>
  <si>
    <t>Filter Total AK Area 1</t>
  </si>
  <si>
    <t>Ave FPM(corr)</t>
  </si>
  <si>
    <t>Filter1 FPM</t>
  </si>
  <si>
    <t>Filter2 FPM</t>
  </si>
  <si>
    <t>Filter3 FPM</t>
  </si>
  <si>
    <t>Filter4 FPM</t>
  </si>
  <si>
    <t>Filter5 FPM</t>
  </si>
  <si>
    <t>Filter6 FPM</t>
  </si>
  <si>
    <t>Filter7 FPM</t>
  </si>
  <si>
    <t>Filter8 FPM</t>
  </si>
  <si>
    <t>Filter Ave FPM</t>
  </si>
  <si>
    <t>Area: KITCHEN H.0014</t>
  </si>
  <si>
    <t>Asset: HOOD #1</t>
  </si>
  <si>
    <t>TYPE 1 CANOPY</t>
  </si>
  <si>
    <t>CAPTIVEAIRE</t>
  </si>
  <si>
    <t>6624 ND-2-PSP-F</t>
  </si>
  <si>
    <t>PSP</t>
  </si>
  <si>
    <t>Hood Length</t>
  </si>
  <si>
    <t>CAPTRATE SOLO</t>
  </si>
  <si>
    <t>20X16</t>
  </si>
  <si>
    <t>Filter9 FPM</t>
  </si>
  <si>
    <t>Filter10 FPM</t>
  </si>
  <si>
    <t>Filter11 FPM</t>
  </si>
  <si>
    <t>Asset: HOOD #2</t>
  </si>
  <si>
    <t>Asset: HOOD #3</t>
  </si>
  <si>
    <t>Asset: HOOD #4</t>
  </si>
  <si>
    <t>Area: SERVERY H.0008</t>
  </si>
  <si>
    <t>6024 ND-2-PSP-F</t>
  </si>
  <si>
    <t>Asset: HOOD #5</t>
  </si>
  <si>
    <t>16X16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</si>
</sst>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0.0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22"/>
      <color theme="1"/>
      <name val="Arial"/>
      <family val="2"/>
    </font>
    <font>
      <b/>
      <sz val="22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b/>
      <sz val="1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i/>
      <sz val="11"/>
      <color rgb="FF000000"/>
      <name val="Arial"/>
      <family val="2"/>
    </font>
    <font>
      <i/>
      <sz val="9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Nirmala UI"/>
      <family val="2"/>
    </font>
    <font>
      <b/>
      <sz val="11"/>
      <color rgb="FF000000"/>
      <name val="Nirmala UI"/>
      <family val="2"/>
    </font>
    <font>
      <b/>
      <sz val="9"/>
      <name val="Arial"/>
      <family val="2"/>
    </font>
    <font>
      <sz val="9"/>
      <name val="Arial"/>
      <family val="2"/>
    </font>
    <font>
      <b/>
      <sz val="11"/>
      <name val="Arial"/>
      <family val="2"/>
    </font>
    <font>
      <b/>
      <i/>
      <sz val="8.5"/>
      <name val="Calibri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sz val="11"/>
      <name val="Arial"/>
      <family val="2"/>
    </font>
    <font>
      <i/>
      <sz val="10"/>
      <name val="Century Schoolbook"/>
      <family val="1"/>
    </font>
    <font>
      <sz val="11"/>
      <name val="Nirmala UI"/>
      <family val="2"/>
    </font>
    <font>
      <sz val="11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2"/>
      <color theme="1"/>
      <name val="Arial"/>
      <family val="2"/>
    </font>
    <font>
      <b/>
      <sz val="14"/>
      <name val="Arial"/>
      <family val="2"/>
    </font>
    <font>
      <sz val="12"/>
      <color rgb="FF000000"/>
      <name val="Calibri"/>
      <family val="2"/>
    </font>
    <font>
      <b/>
      <sz val="8"/>
      <name val="Arial"/>
      <family val="2"/>
    </font>
    <font>
      <b/>
      <sz val="7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10"/>
      <color theme="1"/>
      <name val="Arial"/>
      <family val="2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</fills>
  <borders count="8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1" fillId="0" borderId="0"/>
    <xf numFmtId="0" fontId="20" fillId="0" borderId="0"/>
    <xf numFmtId="0" fontId="50" fillId="0" borderId="0"/>
  </cellStyleXfs>
  <cellXfs count="499">
    <xf numFmtId="0" fontId="0" fillId="0" borderId="0" xfId="0"/>
    <xf numFmtId="0" fontId="3" fillId="0" borderId="0" xfId="2" applyFont="1" applyAlignment="1">
      <alignment horizontal="center" vertical="center"/>
    </xf>
    <xf numFmtId="0" fontId="3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0" borderId="0" xfId="2"/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9" fillId="0" borderId="0" xfId="2" applyFont="1"/>
    <xf numFmtId="0" fontId="10" fillId="0" borderId="0" xfId="3" applyFont="1" applyAlignment="1">
      <alignment horizontal="left" vertical="center"/>
    </xf>
    <xf numFmtId="0" fontId="11" fillId="0" borderId="0" xfId="3" applyFont="1"/>
    <xf numFmtId="0" fontId="1" fillId="0" borderId="0" xfId="3"/>
    <xf numFmtId="0" fontId="12" fillId="0" borderId="0" xfId="3" applyFont="1" applyAlignment="1">
      <alignment horizontal="left"/>
    </xf>
    <xf numFmtId="0" fontId="13" fillId="0" borderId="3" xfId="3" applyFont="1" applyBorder="1" applyAlignment="1">
      <alignment horizontal="center" vertical="center"/>
    </xf>
    <xf numFmtId="0" fontId="14" fillId="0" borderId="0" xfId="3" applyFont="1" applyAlignment="1">
      <alignment horizontal="center"/>
    </xf>
    <xf numFmtId="0" fontId="13" fillId="0" borderId="6" xfId="3" applyFont="1" applyBorder="1" applyAlignment="1">
      <alignment vertical="center"/>
    </xf>
    <xf numFmtId="0" fontId="14" fillId="0" borderId="0" xfId="3" applyFont="1"/>
    <xf numFmtId="0" fontId="13" fillId="0" borderId="9" xfId="3" applyFont="1" applyBorder="1" applyAlignment="1">
      <alignment vertical="center"/>
    </xf>
    <xf numFmtId="49" fontId="15" fillId="0" borderId="11" xfId="3" applyNumberFormat="1" applyFont="1" applyBorder="1" applyAlignment="1">
      <alignment horizontal="center" vertical="center"/>
    </xf>
    <xf numFmtId="0" fontId="14" fillId="0" borderId="9" xfId="3" applyFont="1" applyBorder="1" applyAlignment="1">
      <alignment vertical="center"/>
    </xf>
    <xf numFmtId="0" fontId="14" fillId="0" borderId="13" xfId="3" applyFont="1" applyBorder="1" applyAlignment="1">
      <alignment vertical="center"/>
    </xf>
    <xf numFmtId="0" fontId="13" fillId="0" borderId="14" xfId="3" applyFont="1" applyBorder="1" applyAlignment="1">
      <alignment vertical="center"/>
    </xf>
    <xf numFmtId="0" fontId="13" fillId="0" borderId="0" xfId="3" applyFont="1"/>
    <xf numFmtId="0" fontId="14" fillId="0" borderId="17" xfId="3" applyFont="1" applyBorder="1" applyAlignment="1">
      <alignment vertical="center"/>
    </xf>
    <xf numFmtId="0" fontId="14" fillId="0" borderId="18" xfId="3" applyFont="1" applyBorder="1"/>
    <xf numFmtId="49" fontId="15" fillId="0" borderId="18" xfId="3" applyNumberFormat="1" applyFont="1" applyBorder="1" applyAlignment="1">
      <alignment horizontal="center"/>
    </xf>
    <xf numFmtId="49" fontId="15" fillId="0" borderId="0" xfId="3" applyNumberFormat="1" applyFont="1" applyAlignment="1">
      <alignment horizontal="center"/>
    </xf>
    <xf numFmtId="49" fontId="15" fillId="0" borderId="19" xfId="3" applyNumberFormat="1" applyFont="1" applyBorder="1" applyAlignment="1">
      <alignment horizontal="center"/>
    </xf>
    <xf numFmtId="0" fontId="15" fillId="0" borderId="0" xfId="3" applyFont="1"/>
    <xf numFmtId="0" fontId="13" fillId="0" borderId="20" xfId="3" applyFont="1" applyBorder="1" applyAlignment="1">
      <alignment vertical="center"/>
    </xf>
    <xf numFmtId="49" fontId="15" fillId="0" borderId="19" xfId="3" applyNumberFormat="1" applyFont="1" applyBorder="1" applyAlignment="1">
      <alignment horizontal="center" vertical="center"/>
    </xf>
    <xf numFmtId="0" fontId="13" fillId="0" borderId="0" xfId="3" applyFont="1" applyAlignment="1">
      <alignment horizontal="center"/>
    </xf>
    <xf numFmtId="0" fontId="15" fillId="0" borderId="1" xfId="3" applyFont="1" applyBorder="1"/>
    <xf numFmtId="0" fontId="13" fillId="0" borderId="23" xfId="3" applyFont="1" applyBorder="1"/>
    <xf numFmtId="0" fontId="13" fillId="0" borderId="1" xfId="3" applyFont="1" applyBorder="1" applyAlignment="1">
      <alignment horizontal="center" vertical="center"/>
    </xf>
    <xf numFmtId="0" fontId="13" fillId="0" borderId="23" xfId="3" applyFont="1" applyBorder="1" applyAlignment="1">
      <alignment horizontal="center" vertical="center"/>
    </xf>
    <xf numFmtId="49" fontId="15" fillId="0" borderId="24" xfId="3" applyNumberFormat="1" applyFont="1" applyBorder="1" applyAlignment="1">
      <alignment horizontal="center" vertical="center"/>
    </xf>
    <xf numFmtId="49" fontId="15" fillId="0" borderId="25" xfId="3" applyNumberFormat="1" applyFont="1" applyBorder="1" applyAlignment="1">
      <alignment horizontal="center" vertical="center"/>
    </xf>
    <xf numFmtId="49" fontId="15" fillId="0" borderId="26" xfId="3" applyNumberFormat="1" applyFont="1" applyBorder="1" applyAlignment="1">
      <alignment horizontal="center" vertical="center"/>
    </xf>
    <xf numFmtId="49" fontId="15" fillId="0" borderId="27" xfId="3" applyNumberFormat="1" applyFont="1" applyBorder="1" applyAlignment="1">
      <alignment horizontal="center" vertical="center"/>
    </xf>
    <xf numFmtId="49" fontId="15" fillId="0" borderId="28" xfId="3" applyNumberFormat="1" applyFont="1" applyBorder="1" applyAlignment="1">
      <alignment horizontal="center" vertical="center"/>
    </xf>
    <xf numFmtId="49" fontId="15" fillId="0" borderId="29" xfId="3" applyNumberFormat="1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49" fontId="15" fillId="0" borderId="30" xfId="3" applyNumberFormat="1" applyFont="1" applyBorder="1" applyAlignment="1">
      <alignment horizontal="center" vertical="center"/>
    </xf>
    <xf numFmtId="49" fontId="15" fillId="0" borderId="31" xfId="3" applyNumberFormat="1" applyFont="1" applyBorder="1" applyAlignment="1">
      <alignment horizontal="center" vertical="center"/>
    </xf>
    <xf numFmtId="49" fontId="15" fillId="0" borderId="32" xfId="3" applyNumberFormat="1" applyFont="1" applyBorder="1" applyAlignment="1">
      <alignment horizontal="center" vertical="center"/>
    </xf>
    <xf numFmtId="49" fontId="15" fillId="0" borderId="33" xfId="3" applyNumberFormat="1" applyFont="1" applyBorder="1" applyAlignment="1">
      <alignment horizontal="center" vertical="center"/>
    </xf>
    <xf numFmtId="0" fontId="13" fillId="0" borderId="18" xfId="3" applyFont="1" applyBorder="1"/>
    <xf numFmtId="0" fontId="15" fillId="0" borderId="7" xfId="3" applyFont="1" applyBorder="1" applyAlignment="1">
      <alignment vertical="center"/>
    </xf>
    <xf numFmtId="0" fontId="15" fillId="0" borderId="34" xfId="3" applyFont="1" applyBorder="1" applyAlignment="1">
      <alignment horizontal="center" vertical="center"/>
    </xf>
    <xf numFmtId="0" fontId="15" fillId="0" borderId="35" xfId="3" applyFont="1" applyBorder="1" applyAlignment="1">
      <alignment vertical="center"/>
    </xf>
    <xf numFmtId="0" fontId="15" fillId="0" borderId="8" xfId="3" applyFont="1" applyBorder="1" applyAlignment="1">
      <alignment horizontal="center" vertical="center"/>
    </xf>
    <xf numFmtId="0" fontId="15" fillId="0" borderId="26" xfId="3" applyFont="1" applyBorder="1" applyAlignment="1">
      <alignment vertical="center"/>
    </xf>
    <xf numFmtId="0" fontId="15" fillId="0" borderId="11" xfId="3" applyFont="1" applyBorder="1" applyAlignment="1">
      <alignment horizontal="center" vertical="center"/>
    </xf>
    <xf numFmtId="0" fontId="15" fillId="0" borderId="29" xfId="3" applyFont="1" applyBorder="1" applyAlignment="1">
      <alignment horizontal="center" vertical="center"/>
    </xf>
    <xf numFmtId="49" fontId="15" fillId="0" borderId="36" xfId="3" applyNumberFormat="1" applyFont="1" applyBorder="1" applyAlignment="1">
      <alignment horizontal="center" vertical="center"/>
    </xf>
    <xf numFmtId="0" fontId="13" fillId="0" borderId="9" xfId="2" applyFont="1" applyBorder="1" applyAlignment="1">
      <alignment vertical="center"/>
    </xf>
    <xf numFmtId="49" fontId="15" fillId="0" borderId="30" xfId="2" applyNumberFormat="1" applyFont="1" applyBorder="1" applyAlignment="1">
      <alignment horizontal="center" vertical="center"/>
    </xf>
    <xf numFmtId="49" fontId="15" fillId="0" borderId="27" xfId="2" applyNumberFormat="1" applyFont="1" applyBorder="1" applyAlignment="1">
      <alignment horizontal="center" vertical="center"/>
    </xf>
    <xf numFmtId="49" fontId="15" fillId="0" borderId="29" xfId="2" applyNumberFormat="1" applyFont="1" applyBorder="1" applyAlignment="1">
      <alignment horizontal="center" vertical="center"/>
    </xf>
    <xf numFmtId="0" fontId="13" fillId="0" borderId="37" xfId="0" applyFont="1" applyBorder="1" applyAlignment="1">
      <alignment vertical="center"/>
    </xf>
    <xf numFmtId="0" fontId="15" fillId="0" borderId="26" xfId="0" applyFont="1" applyBorder="1" applyAlignment="1">
      <alignment vertical="center"/>
    </xf>
    <xf numFmtId="0" fontId="15" fillId="0" borderId="38" xfId="0" applyFont="1" applyBorder="1" applyAlignment="1">
      <alignment horizontal="center" vertical="center"/>
    </xf>
    <xf numFmtId="0" fontId="13" fillId="0" borderId="37" xfId="3" applyFont="1" applyBorder="1" applyAlignment="1">
      <alignment vertical="center"/>
    </xf>
    <xf numFmtId="0" fontId="13" fillId="0" borderId="39" xfId="3" applyFont="1" applyBorder="1" applyAlignment="1">
      <alignment vertical="center"/>
    </xf>
    <xf numFmtId="49" fontId="15" fillId="0" borderId="40" xfId="3" applyNumberFormat="1" applyFont="1" applyBorder="1" applyAlignment="1">
      <alignment horizontal="center" vertical="center"/>
    </xf>
    <xf numFmtId="0" fontId="13" fillId="0" borderId="17" xfId="3" applyFont="1" applyBorder="1" applyAlignment="1">
      <alignment vertical="center"/>
    </xf>
    <xf numFmtId="0" fontId="12" fillId="0" borderId="0" xfId="3" applyFont="1"/>
    <xf numFmtId="0" fontId="17" fillId="0" borderId="0" xfId="2" applyFont="1" applyAlignment="1">
      <alignment horizontal="left"/>
    </xf>
    <xf numFmtId="0" fontId="18" fillId="0" borderId="41" xfId="2" applyFont="1" applyBorder="1" applyAlignment="1">
      <alignment horizontal="center" vertical="center" wrapText="1"/>
    </xf>
    <xf numFmtId="0" fontId="18" fillId="0" borderId="5" xfId="2" applyFont="1" applyBorder="1" applyAlignment="1">
      <alignment horizontal="center" vertical="center" wrapText="1"/>
    </xf>
    <xf numFmtId="164" fontId="19" fillId="0" borderId="42" xfId="2" applyNumberFormat="1" applyFont="1" applyBorder="1" applyAlignment="1">
      <alignment horizontal="center" vertical="center"/>
    </xf>
    <xf numFmtId="0" fontId="19" fillId="0" borderId="20" xfId="2" applyFont="1" applyBorder="1" applyAlignment="1">
      <alignment horizontal="center" vertical="center"/>
    </xf>
    <xf numFmtId="0" fontId="20" fillId="0" borderId="20" xfId="2" applyFont="1" applyBorder="1" applyAlignment="1">
      <alignment horizontal="center" vertical="center"/>
    </xf>
    <xf numFmtId="0" fontId="20" fillId="0" borderId="43" xfId="2" applyFont="1" applyBorder="1" applyAlignment="1">
      <alignment horizontal="center" vertical="center"/>
    </xf>
    <xf numFmtId="1" fontId="19" fillId="0" borderId="43" xfId="2" applyNumberFormat="1" applyFont="1" applyBorder="1" applyAlignment="1">
      <alignment horizontal="center" vertical="center"/>
    </xf>
    <xf numFmtId="2" fontId="19" fillId="0" borderId="38" xfId="2" applyNumberFormat="1" applyFont="1" applyBorder="1" applyAlignment="1">
      <alignment horizontal="center" vertical="center"/>
    </xf>
    <xf numFmtId="0" fontId="19" fillId="0" borderId="26" xfId="2" applyFont="1" applyBorder="1" applyAlignment="1">
      <alignment horizontal="center" vertical="center"/>
    </xf>
    <xf numFmtId="2" fontId="19" fillId="0" borderId="27" xfId="2" applyNumberFormat="1" applyFont="1" applyBorder="1" applyAlignment="1">
      <alignment horizontal="center" vertical="center"/>
    </xf>
    <xf numFmtId="0" fontId="19" fillId="0" borderId="27" xfId="2" applyFont="1" applyBorder="1" applyAlignment="1">
      <alignment horizontal="center" vertical="center"/>
    </xf>
    <xf numFmtId="0" fontId="19" fillId="0" borderId="44" xfId="2" applyFont="1" applyBorder="1" applyAlignment="1">
      <alignment horizontal="center" vertical="center"/>
    </xf>
    <xf numFmtId="0" fontId="20" fillId="0" borderId="45" xfId="2" applyFont="1" applyBorder="1" applyAlignment="1">
      <alignment horizontal="center" vertical="center"/>
    </xf>
    <xf numFmtId="0" fontId="20" fillId="0" borderId="46" xfId="2" applyFont="1" applyBorder="1" applyAlignment="1">
      <alignment horizontal="center" vertical="center"/>
    </xf>
    <xf numFmtId="1" fontId="19" fillId="0" borderId="46" xfId="2" applyNumberFormat="1" applyFont="1" applyBorder="1" applyAlignment="1">
      <alignment horizontal="center" vertical="center"/>
    </xf>
    <xf numFmtId="0" fontId="19" fillId="0" borderId="45" xfId="2" applyFont="1" applyBorder="1" applyAlignment="1">
      <alignment horizontal="center" vertical="center"/>
    </xf>
    <xf numFmtId="0" fontId="19" fillId="0" borderId="47" xfId="2" applyFont="1" applyBorder="1" applyAlignment="1">
      <alignment horizontal="center" vertical="center"/>
    </xf>
    <xf numFmtId="0" fontId="20" fillId="0" borderId="26" xfId="2" applyFont="1" applyBorder="1" applyAlignment="1">
      <alignment horizontal="center" vertical="center"/>
    </xf>
    <xf numFmtId="1" fontId="19" fillId="0" borderId="26" xfId="2" applyNumberFormat="1" applyFont="1" applyBorder="1" applyAlignment="1">
      <alignment horizontal="center" vertical="center"/>
    </xf>
    <xf numFmtId="164" fontId="19" fillId="0" borderId="48" xfId="2" applyNumberFormat="1" applyFont="1" applyBorder="1" applyAlignment="1">
      <alignment horizontal="center" vertical="center"/>
    </xf>
    <xf numFmtId="0" fontId="19" fillId="0" borderId="49" xfId="2" applyFont="1" applyBorder="1" applyAlignment="1">
      <alignment horizontal="center" vertical="center"/>
    </xf>
    <xf numFmtId="0" fontId="20" fillId="0" borderId="49" xfId="2" applyFont="1" applyBorder="1" applyAlignment="1">
      <alignment horizontal="center" vertical="center"/>
    </xf>
    <xf numFmtId="1" fontId="19" fillId="0" borderId="49" xfId="2" applyNumberFormat="1" applyFont="1" applyBorder="1" applyAlignment="1">
      <alignment horizontal="center" vertical="center"/>
    </xf>
    <xf numFmtId="0" fontId="19" fillId="0" borderId="40" xfId="2" applyFont="1" applyBorder="1" applyAlignment="1">
      <alignment horizontal="center" vertical="center"/>
    </xf>
    <xf numFmtId="0" fontId="11" fillId="0" borderId="0" xfId="2" applyFont="1"/>
    <xf numFmtId="0" fontId="21" fillId="0" borderId="0" xfId="2" applyFont="1"/>
    <xf numFmtId="0" fontId="22" fillId="0" borderId="0" xfId="2" applyFont="1" applyAlignment="1">
      <alignment horizontal="left" vertical="top"/>
    </xf>
    <xf numFmtId="0" fontId="20" fillId="0" borderId="0" xfId="2" applyFont="1" applyAlignment="1">
      <alignment horizontal="left" vertical="top"/>
    </xf>
    <xf numFmtId="0" fontId="9" fillId="0" borderId="0" xfId="2" applyFont="1" applyAlignment="1">
      <alignment vertical="center"/>
    </xf>
    <xf numFmtId="0" fontId="16" fillId="0" borderId="0" xfId="2" applyFont="1" applyAlignment="1">
      <alignment horizontal="left" vertical="center"/>
    </xf>
    <xf numFmtId="0" fontId="26" fillId="0" borderId="0" xfId="2" applyFont="1"/>
    <xf numFmtId="0" fontId="27" fillId="0" borderId="0" xfId="2" applyFont="1" applyAlignment="1">
      <alignment horizontal="center" vertical="center"/>
    </xf>
    <xf numFmtId="0" fontId="2" fillId="0" borderId="0" xfId="2" applyAlignment="1">
      <alignment horizontal="center" vertical="center"/>
    </xf>
    <xf numFmtId="0" fontId="27" fillId="0" borderId="0" xfId="2" applyFont="1" applyAlignment="1">
      <alignment vertical="center"/>
    </xf>
    <xf numFmtId="0" fontId="13" fillId="0" borderId="9" xfId="2" applyFont="1" applyBorder="1" applyAlignment="1">
      <alignment horizontal="left" vertical="center"/>
    </xf>
    <xf numFmtId="0" fontId="28" fillId="0" borderId="0" xfId="2" applyFont="1"/>
    <xf numFmtId="0" fontId="13" fillId="0" borderId="14" xfId="2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3" fillId="0" borderId="41" xfId="3" applyFont="1" applyBorder="1" applyAlignment="1">
      <alignment horizontal="center" vertical="center"/>
    </xf>
    <xf numFmtId="0" fontId="13" fillId="0" borderId="9" xfId="0" applyFont="1" applyBorder="1" applyAlignment="1">
      <alignment horizontal="left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14" xfId="0" applyFont="1" applyBorder="1" applyAlignment="1">
      <alignment horizontal="left" vertical="center"/>
    </xf>
    <xf numFmtId="0" fontId="15" fillId="0" borderId="58" xfId="0" applyFont="1" applyBorder="1" applyAlignment="1">
      <alignment horizontal="center" vertical="center" wrapText="1"/>
    </xf>
    <xf numFmtId="0" fontId="15" fillId="0" borderId="33" xfId="0" applyFont="1" applyBorder="1" applyAlignment="1">
      <alignment horizontal="center" vertical="center" wrapText="1"/>
    </xf>
    <xf numFmtId="0" fontId="13" fillId="0" borderId="57" xfId="2" applyFont="1" applyBorder="1" applyAlignment="1">
      <alignment horizontal="center" vertical="center" wrapText="1"/>
    </xf>
    <xf numFmtId="0" fontId="13" fillId="0" borderId="59" xfId="2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49" fontId="15" fillId="0" borderId="37" xfId="2" applyNumberFormat="1" applyFont="1" applyBorder="1" applyAlignment="1">
      <alignment horizontal="center" vertical="center"/>
    </xf>
    <xf numFmtId="0" fontId="15" fillId="0" borderId="36" xfId="2" applyFont="1" applyBorder="1" applyAlignment="1">
      <alignment horizontal="center" vertical="center"/>
    </xf>
    <xf numFmtId="1" fontId="15" fillId="0" borderId="24" xfId="2" applyNumberFormat="1" applyFont="1" applyBorder="1" applyAlignment="1">
      <alignment horizontal="center" vertical="center"/>
    </xf>
    <xf numFmtId="1" fontId="15" fillId="0" borderId="36" xfId="2" applyNumberFormat="1" applyFont="1" applyBorder="1" applyAlignment="1">
      <alignment horizontal="center" vertical="center"/>
    </xf>
    <xf numFmtId="1" fontId="15" fillId="0" borderId="20" xfId="2" applyNumberFormat="1" applyFont="1" applyBorder="1" applyAlignment="1">
      <alignment horizontal="center" vertical="center"/>
    </xf>
    <xf numFmtId="2" fontId="15" fillId="0" borderId="27" xfId="1" applyNumberFormat="1" applyFont="1" applyBorder="1" applyAlignment="1">
      <alignment horizontal="center" vertical="center"/>
    </xf>
    <xf numFmtId="49" fontId="15" fillId="0" borderId="9" xfId="2" applyNumberFormat="1" applyFont="1" applyBorder="1" applyAlignment="1">
      <alignment horizontal="center" vertical="center"/>
    </xf>
    <xf numFmtId="0" fontId="15" fillId="0" borderId="24" xfId="2" applyFont="1" applyBorder="1" applyAlignment="1">
      <alignment horizontal="center" vertical="center"/>
    </xf>
    <xf numFmtId="49" fontId="15" fillId="0" borderId="39" xfId="2" applyNumberFormat="1" applyFont="1" applyBorder="1" applyAlignment="1">
      <alignment horizontal="center" vertical="center"/>
    </xf>
    <xf numFmtId="49" fontId="15" fillId="0" borderId="17" xfId="2" applyNumberFormat="1" applyFont="1" applyBorder="1" applyAlignment="1">
      <alignment horizontal="center" vertical="center" wrapText="1"/>
    </xf>
    <xf numFmtId="0" fontId="15" fillId="0" borderId="32" xfId="2" applyFont="1" applyBorder="1" applyAlignment="1">
      <alignment horizontal="center" vertical="center" wrapText="1"/>
    </xf>
    <xf numFmtId="0" fontId="15" fillId="0" borderId="32" xfId="2" applyFont="1" applyBorder="1" applyAlignment="1">
      <alignment horizontal="center" vertical="center"/>
    </xf>
    <xf numFmtId="1" fontId="15" fillId="0" borderId="32" xfId="2" applyNumberFormat="1" applyFont="1" applyBorder="1" applyAlignment="1">
      <alignment horizontal="center" vertical="center"/>
    </xf>
    <xf numFmtId="2" fontId="15" fillId="0" borderId="33" xfId="2" applyNumberFormat="1" applyFont="1" applyBorder="1" applyAlignment="1">
      <alignment horizontal="center" vertical="center"/>
    </xf>
    <xf numFmtId="0" fontId="29" fillId="0" borderId="0" xfId="2" applyFont="1"/>
    <xf numFmtId="0" fontId="15" fillId="0" borderId="0" xfId="2" applyFont="1" applyAlignment="1">
      <alignment horizontal="left" vertical="center"/>
    </xf>
    <xf numFmtId="0" fontId="30" fillId="0" borderId="0" xfId="2" applyFont="1" applyAlignment="1">
      <alignment horizontal="left" vertical="top"/>
    </xf>
    <xf numFmtId="0" fontId="31" fillId="0" borderId="0" xfId="2" applyFont="1" applyAlignment="1">
      <alignment horizontal="left" vertical="top"/>
    </xf>
    <xf numFmtId="0" fontId="32" fillId="0" borderId="0" xfId="2" applyFont="1" applyAlignment="1">
      <alignment horizontal="left" vertical="top"/>
    </xf>
    <xf numFmtId="0" fontId="33" fillId="0" borderId="0" xfId="2" applyFont="1" applyAlignment="1">
      <alignment horizontal="left" vertical="top"/>
    </xf>
    <xf numFmtId="0" fontId="13" fillId="0" borderId="41" xfId="4" applyFont="1" applyBorder="1" applyAlignment="1">
      <alignment horizontal="center" vertical="center"/>
    </xf>
    <xf numFmtId="0" fontId="34" fillId="0" borderId="13" xfId="4" applyFont="1" applyBorder="1"/>
    <xf numFmtId="0" fontId="34" fillId="0" borderId="0" xfId="4" applyFont="1"/>
    <xf numFmtId="0" fontId="13" fillId="0" borderId="50" xfId="4" applyFont="1" applyBorder="1" applyAlignment="1">
      <alignment horizontal="left" vertical="center"/>
    </xf>
    <xf numFmtId="49" fontId="15" fillId="0" borderId="7" xfId="4" applyNumberFormat="1" applyFont="1" applyBorder="1" applyAlignment="1">
      <alignment horizontal="center" vertical="center"/>
    </xf>
    <xf numFmtId="0" fontId="13" fillId="0" borderId="37" xfId="4" applyFont="1" applyBorder="1" applyAlignment="1">
      <alignment horizontal="left" vertical="center"/>
    </xf>
    <xf numFmtId="49" fontId="15" fillId="0" borderId="10" xfId="4" applyNumberFormat="1" applyFont="1" applyBorder="1" applyAlignment="1">
      <alignment horizontal="center" vertical="center"/>
    </xf>
    <xf numFmtId="49" fontId="15" fillId="0" borderId="11" xfId="4" applyNumberFormat="1" applyFont="1" applyBorder="1" applyAlignment="1">
      <alignment horizontal="center" vertical="center"/>
    </xf>
    <xf numFmtId="0" fontId="15" fillId="0" borderId="36" xfId="4" applyFont="1" applyBorder="1" applyAlignment="1">
      <alignment horizontal="center" vertical="center"/>
    </xf>
    <xf numFmtId="0" fontId="35" fillId="0" borderId="0" xfId="4" applyFont="1"/>
    <xf numFmtId="0" fontId="13" fillId="0" borderId="61" xfId="4" applyFont="1" applyBorder="1" applyAlignment="1">
      <alignment horizontal="left" vertical="center"/>
    </xf>
    <xf numFmtId="49" fontId="15" fillId="0" borderId="31" xfId="4" applyNumberFormat="1" applyFont="1" applyBorder="1" applyAlignment="1">
      <alignment horizontal="center" vertical="center"/>
    </xf>
    <xf numFmtId="0" fontId="13" fillId="0" borderId="6" xfId="4" applyFont="1" applyBorder="1" applyAlignment="1">
      <alignment horizontal="left" vertical="center"/>
    </xf>
    <xf numFmtId="49" fontId="15" fillId="0" borderId="35" xfId="4" applyNumberFormat="1" applyFont="1" applyBorder="1" applyAlignment="1">
      <alignment horizontal="center" vertical="center"/>
    </xf>
    <xf numFmtId="0" fontId="15" fillId="0" borderId="6" xfId="4" applyFont="1" applyBorder="1" applyAlignment="1">
      <alignment horizontal="center" vertical="center"/>
    </xf>
    <xf numFmtId="0" fontId="13" fillId="0" borderId="9" xfId="4" applyFont="1" applyBorder="1" applyAlignment="1">
      <alignment horizontal="left" vertical="center"/>
    </xf>
    <xf numFmtId="49" fontId="15" fillId="0" borderId="26" xfId="4" applyNumberFormat="1" applyFont="1" applyBorder="1" applyAlignment="1">
      <alignment horizontal="center" vertical="center"/>
    </xf>
    <xf numFmtId="0" fontId="15" fillId="0" borderId="37" xfId="4" applyFont="1" applyBorder="1" applyAlignment="1">
      <alignment horizontal="center" vertical="center"/>
    </xf>
    <xf numFmtId="0" fontId="13" fillId="0" borderId="9" xfId="4" applyFont="1" applyBorder="1" applyAlignment="1">
      <alignment horizontal="center" vertical="center"/>
    </xf>
    <xf numFmtId="0" fontId="13" fillId="0" borderId="14" xfId="4" applyFont="1" applyBorder="1" applyAlignment="1">
      <alignment horizontal="center" vertical="center"/>
    </xf>
    <xf numFmtId="49" fontId="15" fillId="0" borderId="49" xfId="4" applyNumberFormat="1" applyFont="1" applyBorder="1" applyAlignment="1">
      <alignment horizontal="center" vertical="center"/>
    </xf>
    <xf numFmtId="49" fontId="15" fillId="0" borderId="16" xfId="4" applyNumberFormat="1" applyFont="1" applyBorder="1" applyAlignment="1">
      <alignment horizontal="center" vertical="center"/>
    </xf>
    <xf numFmtId="0" fontId="15" fillId="0" borderId="17" xfId="4" applyFont="1" applyBorder="1" applyAlignment="1">
      <alignment horizontal="center" vertical="center"/>
    </xf>
    <xf numFmtId="0" fontId="15" fillId="0" borderId="32" xfId="4" applyFont="1" applyBorder="1" applyAlignment="1">
      <alignment horizontal="center" vertical="center"/>
    </xf>
    <xf numFmtId="49" fontId="15" fillId="0" borderId="40" xfId="4" applyNumberFormat="1" applyFont="1" applyBorder="1" applyAlignment="1">
      <alignment horizontal="center" vertical="center"/>
    </xf>
    <xf numFmtId="0" fontId="36" fillId="0" borderId="0" xfId="4" applyFont="1" applyAlignment="1">
      <alignment horizontal="left"/>
    </xf>
    <xf numFmtId="0" fontId="20" fillId="0" borderId="0" xfId="4"/>
    <xf numFmtId="0" fontId="14" fillId="0" borderId="0" xfId="4" applyFont="1" applyAlignment="1">
      <alignment horizontal="left"/>
    </xf>
    <xf numFmtId="0" fontId="14" fillId="0" borderId="0" xfId="4" applyFont="1" applyAlignment="1">
      <alignment horizontal="right"/>
    </xf>
    <xf numFmtId="0" fontId="20" fillId="0" borderId="0" xfId="4" applyAlignment="1">
      <alignment horizontal="center"/>
    </xf>
    <xf numFmtId="49" fontId="14" fillId="0" borderId="0" xfId="4" applyNumberFormat="1" applyFont="1" applyAlignment="1">
      <alignment horizontal="left"/>
    </xf>
    <xf numFmtId="49" fontId="14" fillId="0" borderId="0" xfId="4" applyNumberFormat="1" applyFont="1"/>
    <xf numFmtId="0" fontId="15" fillId="0" borderId="0" xfId="4" applyFont="1" applyAlignment="1">
      <alignment horizontal="left"/>
    </xf>
    <xf numFmtId="0" fontId="15" fillId="0" borderId="0" xfId="4" applyFont="1"/>
    <xf numFmtId="0" fontId="14" fillId="0" borderId="0" xfId="4" applyFont="1"/>
    <xf numFmtId="49" fontId="36" fillId="0" borderId="0" xfId="4" applyNumberFormat="1" applyFont="1" applyAlignment="1">
      <alignment horizontal="left"/>
    </xf>
    <xf numFmtId="0" fontId="20" fillId="0" borderId="0" xfId="4" applyAlignment="1">
      <alignment horizontal="right"/>
    </xf>
    <xf numFmtId="0" fontId="15" fillId="0" borderId="0" xfId="4" applyFont="1" applyAlignment="1">
      <alignment horizontal="right"/>
    </xf>
    <xf numFmtId="0" fontId="13" fillId="0" borderId="0" xfId="4" applyFont="1" applyAlignment="1">
      <alignment horizontal="center" vertical="center"/>
    </xf>
    <xf numFmtId="0" fontId="13" fillId="0" borderId="65" xfId="4" applyFont="1" applyBorder="1" applyAlignment="1">
      <alignment horizontal="left" vertical="center"/>
    </xf>
    <xf numFmtId="0" fontId="13" fillId="0" borderId="39" xfId="4" applyFont="1" applyBorder="1" applyAlignment="1">
      <alignment horizontal="left" vertical="center"/>
    </xf>
    <xf numFmtId="49" fontId="15" fillId="0" borderId="20" xfId="4" applyNumberFormat="1" applyFont="1" applyBorder="1" applyAlignment="1">
      <alignment horizontal="center" vertical="center"/>
    </xf>
    <xf numFmtId="49" fontId="15" fillId="0" borderId="25" xfId="4" applyNumberFormat="1" applyFont="1" applyBorder="1" applyAlignment="1">
      <alignment horizontal="center" vertical="center"/>
    </xf>
    <xf numFmtId="0" fontId="13" fillId="0" borderId="14" xfId="4" applyFont="1" applyBorder="1" applyAlignment="1">
      <alignment horizontal="left" vertical="center"/>
    </xf>
    <xf numFmtId="49" fontId="15" fillId="0" borderId="58" xfId="4" applyNumberFormat="1" applyFont="1" applyBorder="1" applyAlignment="1">
      <alignment horizontal="center" vertical="center"/>
    </xf>
    <xf numFmtId="49" fontId="15" fillId="0" borderId="33" xfId="4" applyNumberFormat="1" applyFont="1" applyBorder="1" applyAlignment="1">
      <alignment horizontal="center" vertical="center"/>
    </xf>
    <xf numFmtId="0" fontId="13" fillId="0" borderId="18" xfId="4" applyFont="1" applyBorder="1" applyAlignment="1">
      <alignment horizontal="center" vertical="center"/>
    </xf>
    <xf numFmtId="0" fontId="37" fillId="0" borderId="0" xfId="4" applyFont="1"/>
    <xf numFmtId="49" fontId="15" fillId="0" borderId="38" xfId="4" applyNumberFormat="1" applyFont="1" applyBorder="1" applyAlignment="1">
      <alignment horizontal="center" vertical="center"/>
    </xf>
    <xf numFmtId="49" fontId="15" fillId="0" borderId="44" xfId="4" applyNumberFormat="1" applyFont="1" applyBorder="1" applyAlignment="1">
      <alignment horizontal="center" vertical="center"/>
    </xf>
    <xf numFmtId="49" fontId="15" fillId="0" borderId="67" xfId="4" applyNumberFormat="1" applyFont="1" applyBorder="1" applyAlignment="1">
      <alignment horizontal="center" vertical="center"/>
    </xf>
    <xf numFmtId="0" fontId="13" fillId="0" borderId="17" xfId="4" applyFont="1" applyBorder="1" applyAlignment="1">
      <alignment horizontal="left" vertical="center"/>
    </xf>
    <xf numFmtId="0" fontId="13" fillId="0" borderId="0" xfId="4" applyFont="1" applyAlignment="1">
      <alignment horizontal="left" vertical="center"/>
    </xf>
    <xf numFmtId="0" fontId="13" fillId="0" borderId="13" xfId="4" applyFont="1" applyBorder="1" applyAlignment="1">
      <alignment horizontal="center" vertical="center"/>
    </xf>
    <xf numFmtId="0" fontId="13" fillId="0" borderId="55" xfId="4" applyFont="1" applyBorder="1" applyAlignment="1">
      <alignment horizontal="center" vertical="center"/>
    </xf>
    <xf numFmtId="0" fontId="13" fillId="0" borderId="6" xfId="4" applyFont="1" applyBorder="1" applyAlignment="1">
      <alignment vertical="center"/>
    </xf>
    <xf numFmtId="0" fontId="15" fillId="0" borderId="13" xfId="4" applyFont="1" applyBorder="1" applyAlignment="1">
      <alignment vertical="center"/>
    </xf>
    <xf numFmtId="0" fontId="13" fillId="0" borderId="9" xfId="4" applyFont="1" applyBorder="1" applyAlignment="1">
      <alignment vertical="center"/>
    </xf>
    <xf numFmtId="0" fontId="15" fillId="0" borderId="0" xfId="4" applyFont="1" applyAlignment="1">
      <alignment vertical="center"/>
    </xf>
    <xf numFmtId="49" fontId="15" fillId="0" borderId="27" xfId="4" applyNumberFormat="1" applyFont="1" applyBorder="1" applyAlignment="1">
      <alignment horizontal="center" vertical="center"/>
    </xf>
    <xf numFmtId="0" fontId="13" fillId="0" borderId="37" xfId="4" applyFont="1" applyBorder="1" applyAlignment="1">
      <alignment vertical="center"/>
    </xf>
    <xf numFmtId="0" fontId="13" fillId="0" borderId="14" xfId="4" applyFont="1" applyBorder="1" applyAlignment="1">
      <alignment vertical="center"/>
    </xf>
    <xf numFmtId="49" fontId="15" fillId="0" borderId="18" xfId="4" applyNumberFormat="1" applyFont="1" applyBorder="1" applyAlignment="1">
      <alignment horizontal="center" vertical="center"/>
    </xf>
    <xf numFmtId="0" fontId="15" fillId="0" borderId="18" xfId="4" applyFont="1" applyBorder="1" applyAlignment="1">
      <alignment vertical="center"/>
    </xf>
    <xf numFmtId="49" fontId="15" fillId="0" borderId="47" xfId="4" applyNumberFormat="1" applyFont="1" applyBorder="1" applyAlignment="1">
      <alignment horizontal="center" vertical="center"/>
    </xf>
    <xf numFmtId="0" fontId="15" fillId="0" borderId="41" xfId="4" applyFont="1" applyBorder="1" applyAlignment="1">
      <alignment vertical="center"/>
    </xf>
    <xf numFmtId="0" fontId="13" fillId="0" borderId="65" xfId="4" applyFont="1" applyBorder="1" applyAlignment="1">
      <alignment vertical="center"/>
    </xf>
    <xf numFmtId="0" fontId="13" fillId="0" borderId="17" xfId="4" applyFont="1" applyBorder="1" applyAlignment="1">
      <alignment vertical="center"/>
    </xf>
    <xf numFmtId="49" fontId="15" fillId="0" borderId="0" xfId="4" applyNumberFormat="1" applyFont="1" applyAlignment="1">
      <alignment horizontal="center" vertical="center"/>
    </xf>
    <xf numFmtId="0" fontId="15" fillId="0" borderId="0" xfId="4" applyFont="1" applyAlignment="1">
      <alignment horizontal="center" vertical="center"/>
    </xf>
    <xf numFmtId="49" fontId="15" fillId="0" borderId="0" xfId="4" applyNumberFormat="1" applyFont="1" applyAlignment="1">
      <alignment horizontal="center"/>
    </xf>
    <xf numFmtId="49" fontId="38" fillId="0" borderId="0" xfId="4" applyNumberFormat="1" applyFont="1" applyAlignment="1">
      <alignment horizontal="center"/>
    </xf>
    <xf numFmtId="0" fontId="38" fillId="0" borderId="0" xfId="4" applyFont="1"/>
    <xf numFmtId="0" fontId="39" fillId="0" borderId="0" xfId="4" applyFont="1"/>
    <xf numFmtId="164" fontId="19" fillId="0" borderId="68" xfId="2" applyNumberFormat="1" applyFont="1" applyBorder="1" applyAlignment="1">
      <alignment horizontal="center" vertical="center"/>
    </xf>
    <xf numFmtId="1" fontId="40" fillId="0" borderId="26" xfId="2" applyNumberFormat="1" applyFont="1" applyBorder="1" applyAlignment="1">
      <alignment horizontal="center" vertical="center"/>
    </xf>
    <xf numFmtId="0" fontId="18" fillId="0" borderId="43" xfId="2" applyFont="1" applyBorder="1" applyAlignment="1">
      <alignment horizontal="center" vertical="center"/>
    </xf>
    <xf numFmtId="1" fontId="40" fillId="0" borderId="43" xfId="2" applyNumberFormat="1" applyFont="1" applyBorder="1" applyAlignment="1">
      <alignment horizontal="center" vertical="center"/>
    </xf>
    <xf numFmtId="164" fontId="40" fillId="0" borderId="42" xfId="2" applyNumberFormat="1" applyFont="1" applyBorder="1" applyAlignment="1">
      <alignment horizontal="center" vertical="center"/>
    </xf>
    <xf numFmtId="0" fontId="41" fillId="0" borderId="0" xfId="2" applyFont="1"/>
    <xf numFmtId="1" fontId="27" fillId="0" borderId="43" xfId="2" applyNumberFormat="1" applyFont="1" applyBorder="1" applyAlignment="1">
      <alignment horizontal="center" vertical="center"/>
    </xf>
    <xf numFmtId="164" fontId="40" fillId="0" borderId="48" xfId="2" applyNumberFormat="1" applyFont="1" applyBorder="1" applyAlignment="1">
      <alignment horizontal="center" vertical="center"/>
    </xf>
    <xf numFmtId="1" fontId="40" fillId="0" borderId="49" xfId="2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42" fillId="0" borderId="0" xfId="0" applyFont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4" fillId="0" borderId="0" xfId="0" applyFont="1" applyAlignment="1">
      <alignment vertical="center"/>
    </xf>
    <xf numFmtId="49" fontId="15" fillId="0" borderId="11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4" fillId="0" borderId="18" xfId="0" applyFont="1" applyBorder="1" applyAlignment="1">
      <alignment vertical="center"/>
    </xf>
    <xf numFmtId="49" fontId="15" fillId="0" borderId="18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13" fillId="0" borderId="20" xfId="0" applyFont="1" applyBorder="1" applyAlignment="1">
      <alignment vertical="center"/>
    </xf>
    <xf numFmtId="0" fontId="13" fillId="0" borderId="23" xfId="0" applyFont="1" applyBorder="1" applyAlignment="1">
      <alignment vertical="center"/>
    </xf>
    <xf numFmtId="0" fontId="43" fillId="0" borderId="1" xfId="3" applyFont="1" applyBorder="1" applyAlignment="1">
      <alignment horizontal="center" vertical="center"/>
    </xf>
    <xf numFmtId="0" fontId="43" fillId="0" borderId="23" xfId="3" applyFont="1" applyBorder="1" applyAlignment="1">
      <alignment horizontal="center" vertical="center"/>
    </xf>
    <xf numFmtId="49" fontId="15" fillId="0" borderId="24" xfId="0" applyNumberFormat="1" applyFont="1" applyBorder="1" applyAlignment="1">
      <alignment horizontal="center" vertical="center"/>
    </xf>
    <xf numFmtId="49" fontId="15" fillId="0" borderId="25" xfId="0" applyNumberFormat="1" applyFont="1" applyBorder="1" applyAlignment="1">
      <alignment horizontal="center" vertical="center"/>
    </xf>
    <xf numFmtId="49" fontId="15" fillId="0" borderId="26" xfId="0" applyNumberFormat="1" applyFont="1" applyBorder="1" applyAlignment="1">
      <alignment horizontal="center" vertical="center"/>
    </xf>
    <xf numFmtId="49" fontId="15" fillId="0" borderId="27" xfId="0" applyNumberFormat="1" applyFont="1" applyBorder="1" applyAlignment="1">
      <alignment horizontal="center" vertical="center"/>
    </xf>
    <xf numFmtId="49" fontId="15" fillId="0" borderId="20" xfId="0" applyNumberFormat="1" applyFont="1" applyBorder="1" applyAlignment="1">
      <alignment horizontal="center" vertical="center"/>
    </xf>
    <xf numFmtId="49" fontId="15" fillId="0" borderId="29" xfId="0" applyNumberFormat="1" applyFont="1" applyBorder="1" applyAlignment="1">
      <alignment horizontal="center" vertical="center"/>
    </xf>
    <xf numFmtId="49" fontId="15" fillId="0" borderId="30" xfId="0" applyNumberFormat="1" applyFont="1" applyBorder="1" applyAlignment="1">
      <alignment horizontal="center" vertical="center"/>
    </xf>
    <xf numFmtId="49" fontId="15" fillId="0" borderId="31" xfId="0" applyNumberFormat="1" applyFont="1" applyBorder="1" applyAlignment="1">
      <alignment horizontal="center" vertical="center"/>
    </xf>
    <xf numFmtId="49" fontId="15" fillId="0" borderId="32" xfId="0" applyNumberFormat="1" applyFont="1" applyBorder="1" applyAlignment="1">
      <alignment horizontal="center" vertical="center"/>
    </xf>
    <xf numFmtId="49" fontId="15" fillId="0" borderId="33" xfId="0" applyNumberFormat="1" applyFont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15" fillId="0" borderId="34" xfId="0" applyFont="1" applyBorder="1" applyAlignment="1">
      <alignment horizontal="center" vertical="center"/>
    </xf>
    <xf numFmtId="0" fontId="13" fillId="0" borderId="69" xfId="0" applyFont="1" applyBorder="1" applyAlignment="1">
      <alignment vertical="center"/>
    </xf>
    <xf numFmtId="0" fontId="13" fillId="0" borderId="38" xfId="0" applyFont="1" applyBorder="1" applyAlignment="1">
      <alignment vertical="center"/>
    </xf>
    <xf numFmtId="0" fontId="13" fillId="0" borderId="26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49" fontId="15" fillId="0" borderId="40" xfId="0" applyNumberFormat="1" applyFont="1" applyBorder="1" applyAlignment="1">
      <alignment horizontal="center" vertical="center"/>
    </xf>
    <xf numFmtId="0" fontId="43" fillId="0" borderId="41" xfId="0" applyFont="1" applyBorder="1" applyAlignment="1">
      <alignment horizontal="center" vertical="center"/>
    </xf>
    <xf numFmtId="0" fontId="43" fillId="0" borderId="41" xfId="0" applyFont="1" applyBorder="1" applyAlignment="1">
      <alignment horizontal="center" vertical="center" wrapText="1"/>
    </xf>
    <xf numFmtId="0" fontId="15" fillId="0" borderId="9" xfId="2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43" fontId="15" fillId="0" borderId="20" xfId="1" applyFont="1" applyBorder="1" applyAlignment="1">
      <alignment horizontal="center" vertical="center"/>
    </xf>
    <xf numFmtId="0" fontId="44" fillId="0" borderId="20" xfId="2" applyFont="1" applyBorder="1"/>
    <xf numFmtId="0" fontId="44" fillId="0" borderId="38" xfId="2" applyFont="1" applyBorder="1"/>
    <xf numFmtId="0" fontId="15" fillId="0" borderId="37" xfId="2" applyFont="1" applyBorder="1" applyAlignment="1">
      <alignment horizontal="center" vertical="center"/>
    </xf>
    <xf numFmtId="0" fontId="15" fillId="0" borderId="26" xfId="2" applyFont="1" applyBorder="1" applyAlignment="1">
      <alignment horizontal="center" vertical="center"/>
    </xf>
    <xf numFmtId="1" fontId="15" fillId="0" borderId="26" xfId="2" applyNumberFormat="1" applyFont="1" applyBorder="1" applyAlignment="1">
      <alignment horizontal="center" vertical="center"/>
    </xf>
    <xf numFmtId="43" fontId="15" fillId="0" borderId="26" xfId="1" applyFont="1" applyBorder="1" applyAlignment="1">
      <alignment horizontal="center" vertical="center"/>
    </xf>
    <xf numFmtId="0" fontId="44" fillId="0" borderId="26" xfId="2" applyFont="1" applyBorder="1"/>
    <xf numFmtId="0" fontId="44" fillId="0" borderId="27" xfId="2" applyFont="1" applyBorder="1"/>
    <xf numFmtId="0" fontId="15" fillId="0" borderId="17" xfId="2" applyFont="1" applyBorder="1" applyAlignment="1">
      <alignment horizontal="center" vertical="center"/>
    </xf>
    <xf numFmtId="0" fontId="15" fillId="0" borderId="49" xfId="2" applyFont="1" applyBorder="1" applyAlignment="1">
      <alignment horizontal="center" vertical="center"/>
    </xf>
    <xf numFmtId="1" fontId="15" fillId="0" borderId="49" xfId="2" applyNumberFormat="1" applyFont="1" applyBorder="1" applyAlignment="1">
      <alignment horizontal="center" vertical="center"/>
    </xf>
    <xf numFmtId="0" fontId="27" fillId="0" borderId="49" xfId="2" applyFont="1" applyBorder="1"/>
    <xf numFmtId="0" fontId="44" fillId="0" borderId="49" xfId="2" applyFont="1" applyBorder="1"/>
    <xf numFmtId="0" fontId="44" fillId="0" borderId="40" xfId="2" applyFont="1" applyBorder="1"/>
    <xf numFmtId="0" fontId="45" fillId="0" borderId="0" xfId="2" applyFont="1" applyAlignment="1">
      <alignment horizontal="right" vertical="top" wrapText="1" indent="4"/>
    </xf>
    <xf numFmtId="0" fontId="46" fillId="0" borderId="0" xfId="2" applyFont="1" applyAlignment="1">
      <alignment horizontal="right" vertical="top" wrapText="1" indent="1"/>
    </xf>
    <xf numFmtId="0" fontId="46" fillId="0" borderId="0" xfId="2" applyFont="1" applyAlignment="1">
      <alignment horizontal="left" vertical="top" wrapText="1" indent="2"/>
    </xf>
    <xf numFmtId="0" fontId="46" fillId="0" borderId="0" xfId="2" applyFont="1" applyAlignment="1">
      <alignment horizontal="center" vertical="top" wrapText="1"/>
    </xf>
    <xf numFmtId="0" fontId="47" fillId="0" borderId="0" xfId="2" applyFont="1" applyAlignment="1">
      <alignment horizontal="right" vertical="center" wrapText="1" indent="8"/>
    </xf>
    <xf numFmtId="0" fontId="48" fillId="0" borderId="0" xfId="2" applyFont="1" applyAlignment="1">
      <alignment horizontal="right" vertical="top" wrapText="1" indent="1"/>
    </xf>
    <xf numFmtId="1" fontId="48" fillId="0" borderId="0" xfId="2" applyNumberFormat="1" applyFont="1" applyAlignment="1">
      <alignment horizontal="right" vertical="top" wrapText="1" indent="1"/>
    </xf>
    <xf numFmtId="164" fontId="48" fillId="0" borderId="0" xfId="2" applyNumberFormat="1" applyFont="1" applyAlignment="1">
      <alignment horizontal="right" vertical="top" wrapText="1"/>
    </xf>
    <xf numFmtId="0" fontId="47" fillId="0" borderId="0" xfId="2" applyFont="1" applyAlignment="1">
      <alignment horizontal="right" vertical="top" wrapText="1" indent="8"/>
    </xf>
    <xf numFmtId="0" fontId="34" fillId="0" borderId="0" xfId="2" applyFont="1" applyAlignment="1">
      <alignment horizontal="left" vertical="top"/>
    </xf>
    <xf numFmtId="0" fontId="12" fillId="2" borderId="0" xfId="3" applyFont="1" applyFill="1" applyAlignment="1">
      <alignment horizontal="left" vertical="center"/>
    </xf>
    <xf numFmtId="0" fontId="43" fillId="0" borderId="0" xfId="3" applyFont="1" applyAlignment="1">
      <alignment horizontal="center" vertical="center"/>
    </xf>
    <xf numFmtId="0" fontId="12" fillId="3" borderId="0" xfId="3" applyFont="1" applyFill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1" fillId="0" borderId="0" xfId="3" applyFont="1" applyAlignment="1">
      <alignment horizontal="center"/>
    </xf>
    <xf numFmtId="0" fontId="9" fillId="0" borderId="0" xfId="2" applyFont="1" applyAlignment="1">
      <alignment horizontal="center" vertical="center"/>
    </xf>
    <xf numFmtId="0" fontId="43" fillId="0" borderId="5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left" vertical="center" wrapText="1"/>
    </xf>
    <xf numFmtId="0" fontId="13" fillId="0" borderId="57" xfId="2" applyFont="1" applyBorder="1" applyAlignment="1">
      <alignment horizontal="left" vertical="center"/>
    </xf>
    <xf numFmtId="0" fontId="43" fillId="0" borderId="3" xfId="3" applyFont="1" applyBorder="1" applyAlignment="1">
      <alignment horizontal="center" vertical="center"/>
    </xf>
    <xf numFmtId="0" fontId="43" fillId="0" borderId="41" xfId="3" applyFont="1" applyBorder="1" applyAlignment="1">
      <alignment horizontal="center" vertical="center"/>
    </xf>
    <xf numFmtId="0" fontId="15" fillId="0" borderId="24" xfId="2" applyFont="1" applyBorder="1" applyAlignment="1">
      <alignment horizontal="center" vertical="center" wrapText="1"/>
    </xf>
    <xf numFmtId="0" fontId="15" fillId="0" borderId="25" xfId="2" applyFont="1" applyBorder="1" applyAlignment="1">
      <alignment horizontal="center" vertical="center" wrapText="1"/>
    </xf>
    <xf numFmtId="0" fontId="13" fillId="0" borderId="14" xfId="2" applyFont="1" applyBorder="1" applyAlignment="1">
      <alignment horizontal="left" vertical="center" wrapText="1"/>
    </xf>
    <xf numFmtId="0" fontId="13" fillId="0" borderId="37" xfId="2" applyFont="1" applyBorder="1" applyAlignment="1">
      <alignment horizontal="left" vertical="center"/>
    </xf>
    <xf numFmtId="0" fontId="27" fillId="0" borderId="29" xfId="2" applyFont="1" applyBorder="1" applyAlignment="1">
      <alignment vertical="center"/>
    </xf>
    <xf numFmtId="0" fontId="13" fillId="0" borderId="17" xfId="2" applyFont="1" applyBorder="1" applyAlignment="1">
      <alignment horizontal="left" vertical="center"/>
    </xf>
    <xf numFmtId="0" fontId="15" fillId="0" borderId="58" xfId="2" applyFont="1" applyBorder="1" applyAlignment="1">
      <alignment horizontal="center" vertical="center" wrapText="1"/>
    </xf>
    <xf numFmtId="0" fontId="15" fillId="0" borderId="33" xfId="2" applyFont="1" applyBorder="1" applyAlignment="1">
      <alignment horizontal="center" vertical="center" wrapText="1"/>
    </xf>
    <xf numFmtId="0" fontId="43" fillId="0" borderId="57" xfId="2" applyFont="1" applyBorder="1" applyAlignment="1">
      <alignment horizontal="center" vertical="center" wrapText="1"/>
    </xf>
    <xf numFmtId="0" fontId="43" fillId="0" borderId="59" xfId="2" applyFont="1" applyBorder="1" applyAlignment="1">
      <alignment horizontal="center" vertical="center" wrapText="1"/>
    </xf>
    <xf numFmtId="0" fontId="13" fillId="0" borderId="0" xfId="2" applyFont="1" applyAlignment="1">
      <alignment horizontal="center" wrapText="1"/>
    </xf>
    <xf numFmtId="49" fontId="15" fillId="0" borderId="24" xfId="2" applyNumberFormat="1" applyFont="1" applyBorder="1" applyAlignment="1">
      <alignment horizontal="center" vertical="center"/>
    </xf>
    <xf numFmtId="2" fontId="15" fillId="0" borderId="25" xfId="2" applyNumberFormat="1" applyFont="1" applyBorder="1" applyAlignment="1">
      <alignment horizontal="center" vertical="center"/>
    </xf>
    <xf numFmtId="0" fontId="39" fillId="0" borderId="0" xfId="2" applyFont="1" applyAlignment="1">
      <alignment horizontal="center"/>
    </xf>
    <xf numFmtId="49" fontId="15" fillId="0" borderId="14" xfId="2" applyNumberFormat="1" applyFont="1" applyBorder="1" applyAlignment="1">
      <alignment horizontal="center" vertical="center"/>
    </xf>
    <xf numFmtId="49" fontId="15" fillId="0" borderId="58" xfId="2" applyNumberFormat="1" applyFont="1" applyBorder="1" applyAlignment="1">
      <alignment horizontal="center" vertical="center"/>
    </xf>
    <xf numFmtId="0" fontId="15" fillId="0" borderId="58" xfId="2" applyFont="1" applyBorder="1" applyAlignment="1">
      <alignment horizontal="center" vertical="center"/>
    </xf>
    <xf numFmtId="1" fontId="15" fillId="0" borderId="58" xfId="2" applyNumberFormat="1" applyFont="1" applyBorder="1" applyAlignment="1">
      <alignment horizontal="center" vertical="center"/>
    </xf>
    <xf numFmtId="0" fontId="49" fillId="0" borderId="0" xfId="3" applyFont="1" applyAlignment="1">
      <alignment horizontal="center" vertical="center" wrapText="1"/>
    </xf>
    <xf numFmtId="2" fontId="11" fillId="0" borderId="0" xfId="3" applyNumberFormat="1" applyFont="1"/>
    <xf numFmtId="2" fontId="9" fillId="0" borderId="0" xfId="2" applyNumberFormat="1" applyFont="1"/>
    <xf numFmtId="0" fontId="13" fillId="0" borderId="17" xfId="2" applyFont="1" applyBorder="1" applyAlignment="1">
      <alignment horizontal="left" vertical="center" wrapText="1"/>
    </xf>
    <xf numFmtId="0" fontId="27" fillId="0" borderId="25" xfId="2" applyFont="1" applyBorder="1" applyAlignment="1">
      <alignment horizontal="center" vertical="center" wrapText="1"/>
    </xf>
    <xf numFmtId="0" fontId="27" fillId="0" borderId="0" xfId="2" applyFont="1"/>
    <xf numFmtId="0" fontId="27" fillId="0" borderId="33" xfId="2" applyFont="1" applyBorder="1" applyAlignment="1">
      <alignment horizontal="center" vertical="center" wrapText="1"/>
    </xf>
    <xf numFmtId="0" fontId="13" fillId="0" borderId="0" xfId="3" applyFont="1" applyAlignment="1">
      <alignment vertical="center"/>
    </xf>
    <xf numFmtId="0" fontId="15" fillId="0" borderId="0" xfId="2" applyFont="1" applyAlignment="1">
      <alignment horizontal="center" vertical="center" wrapText="1"/>
    </xf>
    <xf numFmtId="0" fontId="27" fillId="0" borderId="0" xfId="2" applyFont="1" applyAlignment="1">
      <alignment horizontal="center" vertical="center" wrapText="1"/>
    </xf>
    <xf numFmtId="0" fontId="13" fillId="0" borderId="0" xfId="2" applyFont="1" applyAlignment="1">
      <alignment horizontal="left" vertical="center" wrapText="1"/>
    </xf>
    <xf numFmtId="0" fontId="13" fillId="0" borderId="0" xfId="3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49" fontId="15" fillId="0" borderId="10" xfId="0" applyNumberFormat="1" applyFont="1" applyBorder="1" applyAlignment="1">
      <alignment horizontal="center" vertical="center"/>
    </xf>
    <xf numFmtId="49" fontId="15" fillId="0" borderId="12" xfId="0" applyNumberFormat="1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49" fontId="15" fillId="0" borderId="15" xfId="0" applyNumberFormat="1" applyFont="1" applyBorder="1" applyAlignment="1">
      <alignment horizontal="center" vertical="center"/>
    </xf>
    <xf numFmtId="49" fontId="15" fillId="0" borderId="22" xfId="0" applyNumberFormat="1" applyFont="1" applyBorder="1" applyAlignment="1">
      <alignment horizontal="center" vertical="center"/>
    </xf>
    <xf numFmtId="49" fontId="15" fillId="0" borderId="11" xfId="0" applyNumberFormat="1" applyFont="1" applyBorder="1" applyAlignment="1">
      <alignment horizontal="center" vertical="center"/>
    </xf>
    <xf numFmtId="49" fontId="15" fillId="0" borderId="16" xfId="0" applyNumberFormat="1" applyFont="1" applyBorder="1" applyAlignment="1">
      <alignment horizontal="center" vertical="center"/>
    </xf>
    <xf numFmtId="0" fontId="43" fillId="0" borderId="2" xfId="0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0" fontId="43" fillId="0" borderId="5" xfId="0" applyFont="1" applyBorder="1" applyAlignment="1">
      <alignment horizontal="center" vertical="center"/>
    </xf>
    <xf numFmtId="49" fontId="15" fillId="0" borderId="19" xfId="0" applyNumberFormat="1" applyFont="1" applyBorder="1" applyAlignment="1">
      <alignment horizontal="center" vertical="center"/>
    </xf>
    <xf numFmtId="49" fontId="15" fillId="0" borderId="21" xfId="0" applyNumberFormat="1" applyFont="1" applyBorder="1" applyAlignment="1">
      <alignment horizontal="center" vertical="center"/>
    </xf>
    <xf numFmtId="0" fontId="3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9" fillId="0" borderId="0" xfId="2" applyFont="1"/>
    <xf numFmtId="0" fontId="10" fillId="0" borderId="0" xfId="3" applyFont="1" applyAlignment="1">
      <alignment horizontal="left" vertical="center"/>
    </xf>
    <xf numFmtId="0" fontId="43" fillId="0" borderId="4" xfId="0" applyFont="1" applyBorder="1" applyAlignment="1">
      <alignment horizontal="center" vertical="center"/>
    </xf>
    <xf numFmtId="49" fontId="15" fillId="0" borderId="7" xfId="0" applyNumberFormat="1" applyFont="1" applyBorder="1" applyAlignment="1">
      <alignment horizontal="center" vertical="center"/>
    </xf>
    <xf numFmtId="49" fontId="15" fillId="0" borderId="8" xfId="0" applyNumberFormat="1" applyFont="1" applyBorder="1" applyAlignment="1">
      <alignment horizontal="center" vertical="center"/>
    </xf>
    <xf numFmtId="0" fontId="13" fillId="0" borderId="2" xfId="3" applyFont="1" applyBorder="1" applyAlignment="1">
      <alignment horizontal="center" vertical="center"/>
    </xf>
    <xf numFmtId="0" fontId="13" fillId="0" borderId="3" xfId="3" applyFont="1" applyBorder="1" applyAlignment="1">
      <alignment horizontal="center" vertical="center"/>
    </xf>
    <xf numFmtId="0" fontId="13" fillId="0" borderId="5" xfId="3" applyFont="1" applyBorder="1" applyAlignment="1">
      <alignment horizontal="center" vertical="center"/>
    </xf>
    <xf numFmtId="49" fontId="15" fillId="0" borderId="15" xfId="3" applyNumberFormat="1" applyFont="1" applyBorder="1" applyAlignment="1">
      <alignment horizontal="center" vertical="center"/>
    </xf>
    <xf numFmtId="49" fontId="15" fillId="0" borderId="22" xfId="3" applyNumberFormat="1" applyFont="1" applyBorder="1" applyAlignment="1">
      <alignment horizontal="center" vertical="center"/>
    </xf>
    <xf numFmtId="0" fontId="13" fillId="0" borderId="1" xfId="3" applyFont="1" applyBorder="1" applyAlignment="1">
      <alignment horizontal="center"/>
    </xf>
    <xf numFmtId="0" fontId="13" fillId="0" borderId="4" xfId="3" applyFont="1" applyBorder="1" applyAlignment="1">
      <alignment horizontal="center" vertical="center"/>
    </xf>
    <xf numFmtId="49" fontId="15" fillId="0" borderId="19" xfId="3" applyNumberFormat="1" applyFont="1" applyBorder="1" applyAlignment="1">
      <alignment horizontal="center" vertical="center"/>
    </xf>
    <xf numFmtId="49" fontId="15" fillId="0" borderId="21" xfId="3" applyNumberFormat="1" applyFont="1" applyBorder="1" applyAlignment="1">
      <alignment horizontal="center" vertical="center"/>
    </xf>
    <xf numFmtId="49" fontId="15" fillId="0" borderId="10" xfId="3" applyNumberFormat="1" applyFont="1" applyBorder="1" applyAlignment="1">
      <alignment horizontal="center" vertical="center"/>
    </xf>
    <xf numFmtId="49" fontId="15" fillId="0" borderId="12" xfId="3" applyNumberFormat="1" applyFont="1" applyBorder="1" applyAlignment="1">
      <alignment horizontal="center" vertical="center"/>
    </xf>
    <xf numFmtId="49" fontId="15" fillId="0" borderId="11" xfId="3" applyNumberFormat="1" applyFont="1" applyBorder="1" applyAlignment="1">
      <alignment horizontal="center" vertical="center"/>
    </xf>
    <xf numFmtId="49" fontId="15" fillId="0" borderId="16" xfId="3" applyNumberFormat="1" applyFont="1" applyBorder="1" applyAlignment="1">
      <alignment horizontal="center" vertical="center"/>
    </xf>
    <xf numFmtId="49" fontId="15" fillId="0" borderId="7" xfId="3" applyNumberFormat="1" applyFont="1" applyBorder="1" applyAlignment="1">
      <alignment horizontal="center" vertical="center"/>
    </xf>
    <xf numFmtId="49" fontId="15" fillId="0" borderId="8" xfId="3" applyNumberFormat="1" applyFont="1" applyBorder="1" applyAlignment="1">
      <alignment horizontal="center" vertical="center"/>
    </xf>
    <xf numFmtId="0" fontId="10" fillId="0" borderId="1" xfId="3" applyFont="1" applyBorder="1" applyAlignment="1">
      <alignment horizontal="center" vertical="center"/>
    </xf>
    <xf numFmtId="0" fontId="16" fillId="0" borderId="0" xfId="2" applyFont="1" applyAlignment="1">
      <alignment horizontal="left"/>
    </xf>
    <xf numFmtId="0" fontId="27" fillId="0" borderId="0" xfId="2" applyFont="1" applyAlignment="1">
      <alignment horizontal="left" vertical="center"/>
    </xf>
    <xf numFmtId="0" fontId="15" fillId="0" borderId="10" xfId="2" applyFont="1" applyBorder="1" applyAlignment="1">
      <alignment horizontal="center" vertical="center" wrapText="1"/>
    </xf>
    <xf numFmtId="0" fontId="15" fillId="0" borderId="70" xfId="2" applyFont="1" applyBorder="1" applyAlignment="1">
      <alignment horizontal="center" vertical="center" wrapText="1"/>
    </xf>
    <xf numFmtId="0" fontId="15" fillId="0" borderId="11" xfId="2" applyFont="1" applyBorder="1" applyAlignment="1">
      <alignment horizontal="center" vertical="center" wrapText="1"/>
    </xf>
    <xf numFmtId="0" fontId="15" fillId="0" borderId="15" xfId="2" applyFont="1" applyBorder="1" applyAlignment="1">
      <alignment horizontal="center" vertical="center" wrapText="1"/>
    </xf>
    <xf numFmtId="0" fontId="15" fillId="0" borderId="71" xfId="2" applyFont="1" applyBorder="1" applyAlignment="1">
      <alignment horizontal="center" vertical="center" wrapText="1"/>
    </xf>
    <xf numFmtId="0" fontId="15" fillId="0" borderId="16" xfId="2" applyFont="1" applyBorder="1" applyAlignment="1">
      <alignment horizontal="center" vertical="center" wrapText="1"/>
    </xf>
    <xf numFmtId="0" fontId="13" fillId="0" borderId="0" xfId="2" applyFont="1" applyAlignment="1">
      <alignment horizontal="right" vertical="center" wrapText="1"/>
    </xf>
    <xf numFmtId="0" fontId="27" fillId="0" borderId="1" xfId="2" applyFont="1" applyBorder="1" applyAlignment="1">
      <alignment horizontal="center" vertical="center"/>
    </xf>
    <xf numFmtId="0" fontId="13" fillId="0" borderId="2" xfId="2" applyFont="1" applyBorder="1" applyAlignment="1">
      <alignment horizontal="center" vertical="center" wrapText="1"/>
    </xf>
    <xf numFmtId="0" fontId="13" fillId="0" borderId="3" xfId="2" applyFont="1" applyBorder="1" applyAlignment="1">
      <alignment horizontal="center" vertical="center" wrapText="1"/>
    </xf>
    <xf numFmtId="0" fontId="13" fillId="0" borderId="5" xfId="2" applyFont="1" applyBorder="1" applyAlignment="1">
      <alignment horizontal="center" vertical="center" wrapText="1"/>
    </xf>
    <xf numFmtId="0" fontId="15" fillId="0" borderId="7" xfId="2" applyFont="1" applyBorder="1" applyAlignment="1">
      <alignment horizontal="center" vertical="center"/>
    </xf>
    <xf numFmtId="0" fontId="15" fillId="0" borderId="51" xfId="2" applyFont="1" applyBorder="1" applyAlignment="1">
      <alignment horizontal="center" vertical="center"/>
    </xf>
    <xf numFmtId="0" fontId="15" fillId="0" borderId="8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5" fillId="0" borderId="70" xfId="2" applyFont="1" applyBorder="1" applyAlignment="1">
      <alignment horizontal="center" vertical="center"/>
    </xf>
    <xf numFmtId="0" fontId="15" fillId="0" borderId="11" xfId="2" applyFont="1" applyBorder="1" applyAlignment="1">
      <alignment horizontal="center" vertical="center"/>
    </xf>
    <xf numFmtId="0" fontId="43" fillId="0" borderId="2" xfId="2" applyFont="1" applyBorder="1" applyAlignment="1">
      <alignment horizontal="center" vertical="center" wrapText="1"/>
    </xf>
    <xf numFmtId="0" fontId="43" fillId="0" borderId="3" xfId="2" applyFont="1" applyBorder="1" applyAlignment="1">
      <alignment horizontal="center" vertical="center" wrapText="1"/>
    </xf>
    <xf numFmtId="0" fontId="43" fillId="0" borderId="5" xfId="2" applyFont="1" applyBorder="1" applyAlignment="1">
      <alignment horizontal="center" vertical="center" wrapText="1"/>
    </xf>
    <xf numFmtId="0" fontId="15" fillId="0" borderId="7" xfId="2" applyFont="1" applyBorder="1" applyAlignment="1">
      <alignment horizontal="center" vertical="center" wrapText="1"/>
    </xf>
    <xf numFmtId="0" fontId="15" fillId="0" borderId="51" xfId="2" applyFont="1" applyBorder="1" applyAlignment="1">
      <alignment horizontal="center" vertical="center" wrapText="1"/>
    </xf>
    <xf numFmtId="0" fontId="15" fillId="0" borderId="8" xfId="2" applyFont="1" applyBorder="1" applyAlignment="1">
      <alignment horizontal="center" vertical="center" wrapText="1"/>
    </xf>
    <xf numFmtId="0" fontId="13" fillId="0" borderId="18" xfId="2" applyFont="1" applyBorder="1" applyAlignment="1">
      <alignment horizontal="center" vertical="center" wrapText="1"/>
    </xf>
    <xf numFmtId="0" fontId="13" fillId="0" borderId="53" xfId="2" applyFont="1" applyBorder="1" applyAlignment="1">
      <alignment horizontal="left" vertical="center"/>
    </xf>
    <xf numFmtId="0" fontId="13" fillId="0" borderId="36" xfId="2" applyFont="1" applyBorder="1" applyAlignment="1">
      <alignment horizontal="left" vertical="center"/>
    </xf>
    <xf numFmtId="0" fontId="15" fillId="0" borderId="10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3" fillId="0" borderId="54" xfId="2" applyFont="1" applyBorder="1" applyAlignment="1">
      <alignment horizontal="left" vertical="center"/>
    </xf>
    <xf numFmtId="0" fontId="13" fillId="0" borderId="32" xfId="2" applyFont="1" applyBorder="1" applyAlignment="1">
      <alignment horizontal="left" vertical="center"/>
    </xf>
    <xf numFmtId="0" fontId="15" fillId="0" borderId="15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3" fillId="0" borderId="3" xfId="2" applyFont="1" applyBorder="1" applyAlignment="1">
      <alignment horizontal="right" vertical="center" wrapText="1"/>
    </xf>
    <xf numFmtId="0" fontId="13" fillId="0" borderId="55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 wrapText="1"/>
    </xf>
    <xf numFmtId="0" fontId="15" fillId="0" borderId="12" xfId="2" applyFont="1" applyBorder="1" applyAlignment="1">
      <alignment horizontal="center" vertical="center" wrapText="1"/>
    </xf>
    <xf numFmtId="0" fontId="13" fillId="0" borderId="50" xfId="2" applyFont="1" applyBorder="1" applyAlignment="1">
      <alignment horizontal="center" vertical="center" wrapText="1"/>
    </xf>
    <xf numFmtId="0" fontId="13" fillId="0" borderId="51" xfId="2" applyFont="1" applyBorder="1" applyAlignment="1">
      <alignment horizontal="center" vertical="center" wrapText="1"/>
    </xf>
    <xf numFmtId="0" fontId="13" fillId="0" borderId="52" xfId="2" applyFont="1" applyBorder="1" applyAlignment="1">
      <alignment horizontal="center" vertical="center" wrapText="1"/>
    </xf>
    <xf numFmtId="0" fontId="15" fillId="0" borderId="22" xfId="2" applyFont="1" applyBorder="1" applyAlignment="1">
      <alignment horizontal="center" vertical="center" wrapText="1"/>
    </xf>
    <xf numFmtId="0" fontId="13" fillId="0" borderId="53" xfId="2" applyFont="1" applyBorder="1" applyAlignment="1">
      <alignment horizontal="left" vertical="center" wrapText="1"/>
    </xf>
    <xf numFmtId="0" fontId="13" fillId="0" borderId="36" xfId="2" applyFont="1" applyBorder="1" applyAlignment="1">
      <alignment horizontal="left" vertical="center" wrapText="1"/>
    </xf>
    <xf numFmtId="0" fontId="13" fillId="0" borderId="54" xfId="2" applyFont="1" applyBorder="1" applyAlignment="1">
      <alignment horizontal="left" vertical="center" wrapText="1"/>
    </xf>
    <xf numFmtId="0" fontId="13" fillId="0" borderId="32" xfId="2" applyFont="1" applyBorder="1" applyAlignment="1">
      <alignment horizontal="left" vertical="center" wrapText="1"/>
    </xf>
    <xf numFmtId="0" fontId="13" fillId="0" borderId="0" xfId="2" applyFont="1" applyAlignment="1">
      <alignment horizontal="left" vertical="center"/>
    </xf>
    <xf numFmtId="0" fontId="16" fillId="0" borderId="0" xfId="2" applyFont="1" applyAlignment="1">
      <alignment horizontal="left" vertical="center"/>
    </xf>
    <xf numFmtId="49" fontId="15" fillId="0" borderId="62" xfId="4" applyNumberFormat="1" applyFont="1" applyBorder="1" applyAlignment="1">
      <alignment horizontal="center" vertical="center"/>
    </xf>
    <xf numFmtId="49" fontId="15" fillId="0" borderId="31" xfId="4" applyNumberFormat="1" applyFont="1" applyBorder="1" applyAlignment="1">
      <alignment horizontal="center" vertical="center"/>
    </xf>
    <xf numFmtId="0" fontId="15" fillId="0" borderId="61" xfId="4" applyFont="1" applyBorder="1" applyAlignment="1">
      <alignment horizontal="center" vertical="center"/>
    </xf>
    <xf numFmtId="0" fontId="15" fillId="0" borderId="30" xfId="4" applyFont="1" applyBorder="1" applyAlignment="1">
      <alignment horizontal="center" vertical="center"/>
    </xf>
    <xf numFmtId="49" fontId="15" fillId="0" borderId="10" xfId="4" applyNumberFormat="1" applyFont="1" applyBorder="1" applyAlignment="1">
      <alignment horizontal="center" vertical="center"/>
    </xf>
    <xf numFmtId="49" fontId="15" fillId="0" borderId="11" xfId="4" applyNumberFormat="1" applyFont="1" applyBorder="1" applyAlignment="1">
      <alignment horizontal="center" vertical="center"/>
    </xf>
    <xf numFmtId="0" fontId="15" fillId="0" borderId="53" xfId="4" applyFont="1" applyBorder="1" applyAlignment="1">
      <alignment horizontal="center" vertical="center"/>
    </xf>
    <xf numFmtId="0" fontId="15" fillId="0" borderId="36" xfId="4" applyFont="1" applyBorder="1" applyAlignment="1">
      <alignment horizontal="center" vertical="center"/>
    </xf>
    <xf numFmtId="49" fontId="15" fillId="0" borderId="7" xfId="4" applyNumberFormat="1" applyFont="1" applyBorder="1" applyAlignment="1">
      <alignment horizontal="center" vertical="center"/>
    </xf>
    <xf numFmtId="49" fontId="15" fillId="0" borderId="8" xfId="4" applyNumberFormat="1" applyFont="1" applyBorder="1" applyAlignment="1">
      <alignment horizontal="center" vertical="center"/>
    </xf>
    <xf numFmtId="0" fontId="15" fillId="0" borderId="60" xfId="4" applyFont="1" applyBorder="1" applyAlignment="1">
      <alignment horizontal="center" vertical="center"/>
    </xf>
    <xf numFmtId="0" fontId="15" fillId="0" borderId="24" xfId="4" applyFont="1" applyBorder="1" applyAlignment="1">
      <alignment horizontal="center" vertical="center"/>
    </xf>
    <xf numFmtId="0" fontId="13" fillId="0" borderId="2" xfId="4" applyFont="1" applyBorder="1" applyAlignment="1">
      <alignment horizontal="center" vertical="center"/>
    </xf>
    <xf numFmtId="0" fontId="13" fillId="0" borderId="5" xfId="4" applyFont="1" applyBorder="1" applyAlignment="1">
      <alignment horizontal="center" vertical="center"/>
    </xf>
    <xf numFmtId="0" fontId="15" fillId="0" borderId="49" xfId="2" applyFont="1" applyBorder="1" applyAlignment="1">
      <alignment horizontal="center" vertical="center"/>
    </xf>
    <xf numFmtId="0" fontId="15" fillId="0" borderId="40" xfId="2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5" fillId="0" borderId="26" xfId="2" applyFont="1" applyBorder="1" applyAlignment="1">
      <alignment horizontal="center" vertical="center"/>
    </xf>
    <xf numFmtId="0" fontId="15" fillId="0" borderId="27" xfId="2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5" fillId="0" borderId="20" xfId="2" applyFont="1" applyBorder="1" applyAlignment="1">
      <alignment horizontal="center" vertical="center"/>
    </xf>
    <xf numFmtId="0" fontId="15" fillId="0" borderId="38" xfId="2" applyFont="1" applyBorder="1" applyAlignment="1">
      <alignment horizontal="center" vertical="center"/>
    </xf>
    <xf numFmtId="49" fontId="15" fillId="0" borderId="15" xfId="4" applyNumberFormat="1" applyFont="1" applyBorder="1" applyAlignment="1">
      <alignment horizontal="center" vertical="center"/>
    </xf>
    <xf numFmtId="49" fontId="15" fillId="0" borderId="16" xfId="4" applyNumberFormat="1" applyFont="1" applyBorder="1" applyAlignment="1">
      <alignment horizontal="center" vertical="center"/>
    </xf>
    <xf numFmtId="0" fontId="13" fillId="0" borderId="3" xfId="4" applyFont="1" applyBorder="1" applyAlignment="1">
      <alignment horizontal="center" vertical="center"/>
    </xf>
    <xf numFmtId="49" fontId="15" fillId="0" borderId="64" xfId="4" applyNumberFormat="1" applyFont="1" applyBorder="1" applyAlignment="1">
      <alignment horizontal="center" vertical="center"/>
    </xf>
    <xf numFmtId="49" fontId="15" fillId="0" borderId="66" xfId="4" applyNumberFormat="1" applyFont="1" applyBorder="1" applyAlignment="1">
      <alignment horizontal="center" vertical="center"/>
    </xf>
    <xf numFmtId="49" fontId="15" fillId="0" borderId="63" xfId="4" applyNumberFormat="1" applyFont="1" applyBorder="1" applyAlignment="1">
      <alignment horizontal="center" vertical="center"/>
    </xf>
    <xf numFmtId="0" fontId="38" fillId="0" borderId="0" xfId="4" applyFont="1" applyAlignment="1">
      <alignment horizontal="left"/>
    </xf>
    <xf numFmtId="49" fontId="15" fillId="0" borderId="12" xfId="4" applyNumberFormat="1" applyFont="1" applyBorder="1" applyAlignment="1">
      <alignment horizontal="center" vertical="center"/>
    </xf>
    <xf numFmtId="49" fontId="15" fillId="0" borderId="22" xfId="4" applyNumberFormat="1" applyFont="1" applyBorder="1" applyAlignment="1">
      <alignment horizontal="center" vertical="center"/>
    </xf>
    <xf numFmtId="0" fontId="13" fillId="0" borderId="4" xfId="4" applyFont="1" applyBorder="1" applyAlignment="1">
      <alignment horizontal="center" vertical="center"/>
    </xf>
    <xf numFmtId="49" fontId="15" fillId="0" borderId="52" xfId="4" applyNumberFormat="1" applyFont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13" fillId="0" borderId="72" xfId="5" applyFont="1" applyBorder="1" applyAlignment="1">
      <alignment horizontal="center" vertical="center" wrapText="1"/>
    </xf>
    <xf numFmtId="0" fontId="13" fillId="0" borderId="73" xfId="5" applyFont="1" applyBorder="1" applyAlignment="1">
      <alignment horizontal="center" vertical="center" wrapText="1"/>
    </xf>
    <xf numFmtId="0" fontId="13" fillId="0" borderId="74" xfId="5" applyFont="1" applyBorder="1" applyAlignment="1">
      <alignment horizontal="center" vertical="center" wrapText="1"/>
    </xf>
    <xf numFmtId="0" fontId="27" fillId="0" borderId="0" xfId="5" applyFont="1" applyAlignment="1">
      <alignment horizontal="left" vertical="center"/>
    </xf>
    <xf numFmtId="0" fontId="13" fillId="0" borderId="18" xfId="5" applyFont="1" applyBorder="1" applyAlignment="1">
      <alignment horizontal="center" vertical="center" wrapText="1"/>
    </xf>
    <xf numFmtId="0" fontId="50" fillId="0" borderId="0" xfId="5" applyAlignment="1">
      <alignment horizontal="left" vertical="top"/>
    </xf>
    <xf numFmtId="0" fontId="13" fillId="0" borderId="42" xfId="5" applyFont="1" applyBorder="1" applyAlignment="1">
      <alignment horizontal="left" vertical="center" wrapText="1"/>
    </xf>
    <xf numFmtId="0" fontId="15" fillId="0" borderId="75" xfId="5" applyFont="1" applyBorder="1" applyAlignment="1">
      <alignment horizontal="center" vertical="center"/>
    </xf>
    <xf numFmtId="0" fontId="15" fillId="0" borderId="76" xfId="5" applyFont="1" applyBorder="1" applyAlignment="1">
      <alignment horizontal="center" vertical="center"/>
    </xf>
    <xf numFmtId="2" fontId="15" fillId="0" borderId="77" xfId="5" applyNumberFormat="1" applyFont="1" applyBorder="1" applyAlignment="1">
      <alignment horizontal="center" vertical="center"/>
    </xf>
    <xf numFmtId="2" fontId="15" fillId="0" borderId="78" xfId="5" applyNumberFormat="1" applyFont="1" applyBorder="1" applyAlignment="1">
      <alignment horizontal="center" vertical="center"/>
    </xf>
    <xf numFmtId="0" fontId="13" fillId="0" borderId="79" xfId="5" applyFont="1" applyBorder="1" applyAlignment="1">
      <alignment horizontal="left" vertical="center" wrapText="1"/>
    </xf>
    <xf numFmtId="2" fontId="15" fillId="0" borderId="75" xfId="5" applyNumberFormat="1" applyFont="1" applyBorder="1" applyAlignment="1">
      <alignment horizontal="center" vertical="center"/>
    </xf>
    <xf numFmtId="2" fontId="15" fillId="0" borderId="76" xfId="5" applyNumberFormat="1" applyFont="1" applyBorder="1" applyAlignment="1">
      <alignment horizontal="center" vertical="center"/>
    </xf>
    <xf numFmtId="49" fontId="15" fillId="0" borderId="75" xfId="5" applyNumberFormat="1" applyFont="1" applyBorder="1" applyAlignment="1">
      <alignment horizontal="center" vertical="center"/>
    </xf>
    <xf numFmtId="49" fontId="15" fillId="0" borderId="76" xfId="5" applyNumberFormat="1" applyFont="1" applyBorder="1" applyAlignment="1">
      <alignment horizontal="center" vertical="center"/>
    </xf>
    <xf numFmtId="0" fontId="13" fillId="0" borderId="68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3" fillId="0" borderId="79" xfId="0" applyFont="1" applyBorder="1" applyAlignment="1">
      <alignment horizontal="left" vertical="center" wrapText="1"/>
    </xf>
    <xf numFmtId="0" fontId="15" fillId="0" borderId="43" xfId="5" applyFont="1" applyBorder="1" applyAlignment="1">
      <alignment horizontal="center" vertical="center"/>
    </xf>
    <xf numFmtId="1" fontId="27" fillId="0" borderId="80" xfId="5" applyNumberFormat="1" applyFont="1" applyBorder="1" applyAlignment="1">
      <alignment horizontal="center" vertical="center"/>
    </xf>
    <xf numFmtId="0" fontId="13" fillId="0" borderId="42" xfId="5" applyFont="1" applyBorder="1" applyAlignment="1">
      <alignment horizontal="left" vertical="center"/>
    </xf>
    <xf numFmtId="0" fontId="13" fillId="0" borderId="48" xfId="5" applyFont="1" applyBorder="1" applyAlignment="1">
      <alignment horizontal="left" vertical="center"/>
    </xf>
    <xf numFmtId="0" fontId="15" fillId="0" borderId="81" xfId="5" applyFont="1" applyBorder="1" applyAlignment="1">
      <alignment horizontal="center" vertical="center"/>
    </xf>
    <xf numFmtId="0" fontId="15" fillId="0" borderId="82" xfId="5" applyFont="1" applyBorder="1" applyAlignment="1">
      <alignment horizontal="center" vertical="center"/>
    </xf>
    <xf numFmtId="0" fontId="13" fillId="0" borderId="0" xfId="5" applyFont="1" applyAlignment="1">
      <alignment horizontal="left" vertical="center" wrapText="1"/>
    </xf>
    <xf numFmtId="0" fontId="15" fillId="0" borderId="0" xfId="5" applyFont="1" applyAlignment="1">
      <alignment horizontal="center" vertical="center" wrapText="1"/>
    </xf>
    <xf numFmtId="0" fontId="13" fillId="0" borderId="55" xfId="5" applyFont="1" applyBorder="1" applyAlignment="1">
      <alignment horizontal="center" vertical="center" wrapText="1"/>
    </xf>
    <xf numFmtId="0" fontId="13" fillId="0" borderId="83" xfId="5" applyFont="1" applyBorder="1" applyAlignment="1">
      <alignment horizontal="center" vertical="center" wrapText="1"/>
    </xf>
    <xf numFmtId="0" fontId="13" fillId="0" borderId="84" xfId="5" applyFont="1" applyBorder="1" applyAlignment="1">
      <alignment horizontal="left" vertical="center" wrapText="1"/>
    </xf>
    <xf numFmtId="0" fontId="15" fillId="0" borderId="77" xfId="5" applyFont="1" applyBorder="1" applyAlignment="1">
      <alignment horizontal="center" vertical="center"/>
    </xf>
    <xf numFmtId="0" fontId="15" fillId="0" borderId="78" xfId="5" applyFont="1" applyBorder="1" applyAlignment="1">
      <alignment horizontal="center" vertical="center"/>
    </xf>
    <xf numFmtId="0" fontId="27" fillId="0" borderId="80" xfId="5" applyFont="1" applyBorder="1" applyAlignment="1">
      <alignment horizontal="center" vertical="center"/>
    </xf>
    <xf numFmtId="0" fontId="13" fillId="0" borderId="48" xfId="5" applyFont="1" applyBorder="1" applyAlignment="1">
      <alignment horizontal="left" vertical="center" wrapText="1"/>
    </xf>
    <xf numFmtId="0" fontId="15" fillId="0" borderId="85" xfId="5" applyFont="1" applyBorder="1" applyAlignment="1">
      <alignment horizontal="center" vertical="center"/>
    </xf>
    <xf numFmtId="0" fontId="27" fillId="0" borderId="86" xfId="5" applyFont="1" applyBorder="1" applyAlignment="1">
      <alignment horizontal="center" vertical="center"/>
    </xf>
    <xf numFmtId="0" fontId="15" fillId="0" borderId="0" xfId="5" applyFont="1" applyAlignment="1">
      <alignment horizontal="center" vertical="center"/>
    </xf>
    <xf numFmtId="0" fontId="27" fillId="0" borderId="0" xfId="5" applyFont="1" applyAlignment="1">
      <alignment horizontal="left" vertical="center" wrapText="1"/>
    </xf>
    <xf numFmtId="0" fontId="27" fillId="0" borderId="37" xfId="0" applyFont="1" applyBorder="1" applyAlignment="1">
      <alignment horizontal="left" vertical="center"/>
    </xf>
    <xf numFmtId="0" fontId="16" fillId="0" borderId="27" xfId="0" applyFont="1" applyBorder="1" applyAlignment="1">
      <alignment horizontal="center" vertical="center"/>
    </xf>
    <xf numFmtId="0" fontId="13" fillId="0" borderId="0" xfId="5" applyFont="1" applyAlignment="1">
      <alignment horizontal="center" vertical="center" wrapText="1"/>
    </xf>
    <xf numFmtId="0" fontId="27" fillId="0" borderId="87" xfId="0" applyFont="1" applyBorder="1" applyAlignment="1">
      <alignment horizontal="center" vertical="center"/>
    </xf>
    <xf numFmtId="0" fontId="27" fillId="0" borderId="76" xfId="5" applyFont="1" applyBorder="1" applyAlignment="1">
      <alignment horizontal="center" vertical="center"/>
    </xf>
    <xf numFmtId="0" fontId="27" fillId="0" borderId="88" xfId="0" applyFont="1" applyBorder="1" applyAlignment="1">
      <alignment horizontal="center" vertical="center"/>
    </xf>
    <xf numFmtId="0" fontId="13" fillId="0" borderId="0" xfId="5" applyFont="1" applyAlignment="1">
      <alignment horizontal="left" vertical="center"/>
    </xf>
    <xf numFmtId="1" fontId="27" fillId="0" borderId="88" xfId="0" applyNumberFormat="1" applyFont="1" applyBorder="1" applyAlignment="1">
      <alignment horizontal="center" vertical="center"/>
    </xf>
    <xf numFmtId="1" fontId="27" fillId="0" borderId="76" xfId="5" applyNumberFormat="1" applyFont="1" applyBorder="1" applyAlignment="1">
      <alignment horizontal="center" vertical="center"/>
    </xf>
    <xf numFmtId="0" fontId="15" fillId="0" borderId="0" xfId="5" applyFont="1" applyAlignment="1">
      <alignment horizontal="center" vertical="center"/>
    </xf>
  </cellXfs>
  <cellStyles count="6">
    <cellStyle name="Comma" xfId="1" builtinId="3"/>
    <cellStyle name="Normal" xfId="0" builtinId="0"/>
    <cellStyle name="Normal 2" xfId="2" xr:uid="{1F65F4AE-0B02-4F83-980C-DA6499102F0C}"/>
    <cellStyle name="Normal 2 2" xfId="4" xr:uid="{B3D443A5-AEDF-4108-98CC-535B64948076}"/>
    <cellStyle name="Normal 3" xfId="3" xr:uid="{49F80BFF-A199-4128-9594-44CAB008476A}"/>
    <cellStyle name="Normal 5" xfId="5" xr:uid="{AB77D97F-A4CC-4195-A98A-765FE3AA873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calcChain" Target="calcChain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customXml" Target="../customXml/item1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ustomXml" Target="../customXml/item2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0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0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10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7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8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9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1729539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BE1299-E088-493D-BA25-66A4F55CA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AC3075-54B5-4D5F-BB37-2D433B0275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E8808F21-088E-4016-92A3-9097C66527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D942FB8D-7E17-4DF2-94E5-A40124B061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22190A-D089-4E85-A496-F6183E11F3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0E816317-C641-4458-8FBF-32EC67532B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025B49BF-ABB1-4DD8-A7D0-906E78B62F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B571EB3-977D-4BA2-BB59-5CD3685695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157914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B43258-563A-481A-A128-3D755CE4F6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157914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287CA7-ECD1-453D-B6D9-8C153296A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7A63BE-451D-462D-8004-DD7913410A3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061317-3822-42DC-BF66-0A7872C78A7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35D148-4EB1-49CC-A855-2960FED5F57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5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F1547F-9E83-4497-8446-260A7614750E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CD56B3-6D64-46F6-9178-B472FA3DB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700754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CFD5120-5959-4CF9-8B98-A4514637E80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2848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510254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1769427-D5F8-437E-AC2E-FB66321E92D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5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55B173-221B-4D20-912D-E107A89A837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013116-E263-4478-AB72-8D0056F46E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17ED509-A40D-4595-8AC8-9F6522D604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22098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0A93EA1-1479-4BEF-99BB-EA648C3234E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2848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593598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DD8CFA-5994-4E02-BA30-742F5B5E921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2848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6C09537-01E4-4565-B4E4-1077557D6AD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2848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CF8C85-A4F3-40E5-B2DA-B4384FAD9E0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1EFAD6-9636-44E3-8FB5-F46AD0A89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3B8BFE-1CB2-4D0B-9493-7196596DBF0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327AA7-4BF7-4622-8700-7ED1E658EFE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DAFC75-7D61-4D1A-BE52-74C021A6D1FE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C07340-F87F-4C20-9AC6-5F477E662C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A48F47-3F7B-41BB-8C49-466A61631F3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581692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1B0C79B-76FA-48B0-9219-CC59526F38C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5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0974B5E-AC14-4638-AD1A-13E392190467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832706-DB44-4991-8580-98D2E0BC981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9BE3C4C-6990-430C-9273-7B55375669F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4BAE42-7B08-4D36-9700-329F3E65B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6453D64-AF7E-4965-B0B8-F62372B7CB2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665035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3B916D2-1EC7-448C-BBC9-2A3FF04071B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8085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5B0495-46B5-4212-8AC3-DE0620AB6351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5FD4C8-0BC5-4C11-A0D2-BB8B7AA5CBA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F7F606-3CE6-43E8-A4C8-5F28363BA1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E911541-2A81-435A-9846-EB38B5F3F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700754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BCE434-8CA7-41E5-99CC-1DCAF3BA8017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5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D0ABE7E-04D3-4577-B977-A208E450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809A8F-8415-422C-B480-5E1F6331A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019B1A-B448-4EB4-B2EF-903C6C01E9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A454672-1D0C-40F1-8ACE-53FA6F5C35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5440FA-D5BD-4015-AADF-B919A6564E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205539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4FA29A-2813-44CA-9C49-BCE58E2C63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A86DD7-9152-48E7-93D4-83B21CF517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8009AF-AD76-404C-A85C-C9FE45BC9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10443B-F1B4-4FBE-8B48-8A6E0B479E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6A61D4D-1A56-488A-9F39-F762309382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F48AE0-9FC0-4C46-AB0F-CED578D5D2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0E72AA7-3FDC-4109-ACDE-136D2034A1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9E22D05-C28E-4A22-B9DF-BA8EDFD695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A587F0F-9846-408C-94E9-40FA07A3BD6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CE7037F-3DCE-4D5F-848D-319562F018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8BD836-459C-4F98-B078-E7EB4D771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27F8DA7-D8DD-4A24-84B5-AE6C767E07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8BF8FCC-CDE0-430E-80BC-F9FEEA38E38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8D4AA42-50A2-4D21-A328-135388E9AA5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3149F1-DC91-41CF-A580-A31730538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1B7365-3A5A-4AC3-9EAB-7BFB362FD2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C433CE3-E581-426E-AE88-663C21EC00E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5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DB14658-37AB-49FF-A473-4BBA8E428F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E96DF6-F97B-4B12-956F-53248DF726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192C38-2BAF-4EAF-96AB-A2E17C116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39F7AA-91CE-4CE6-AF9E-E433CCD30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B477B0-6F5F-4829-BFE7-26EAAD9A37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649F9D7-6BB6-44C6-92A8-B3EF41C922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51388B8-043C-4B14-A033-986A8BAFF9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F4667F-6254-4652-BE47-D574F1DF1D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5FB53CA-02FD-4A94-ABBC-62760CE908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BF8EEE1-0E74-4EEB-8939-D35D668EFB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569785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58E9432-C26B-444A-B58C-D3869D3C431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610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5CB0673-1175-49E6-B71B-C4D112D64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4C77AB0-473C-419B-89A8-FFD5A0B0D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240794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786901-CA54-4582-9525-D60D5B7EC7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2199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1729539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ECC3CD-C37E-41D2-B341-BBFBE2CFE8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1729539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60D5864-F0A8-4355-BB00-9827741F2D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1729539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962AD40-BDF1-4335-8F2B-1FF5E803F6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1729539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25825EE-6740-444F-A514-EF1D003BC4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1729539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A5C8FA-716F-4DB9-A016-D3DE3C3DFC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114300</xdr:colOff>
      <xdr:row>24</xdr:row>
      <xdr:rowOff>28575</xdr:rowOff>
    </xdr:from>
    <xdr:to>
      <xdr:col>6</xdr:col>
      <xdr:colOff>123825</xdr:colOff>
      <xdr:row>24</xdr:row>
      <xdr:rowOff>38100</xdr:rowOff>
    </xdr:to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92E07DB7-ABBA-4BD7-8C91-DDA2393537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8458200" y="53721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781336</xdr:colOff>
      <xdr:row>0</xdr:row>
      <xdr:rowOff>658368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CA0AC08-BDC3-43A0-87A9-2B6A5BEF09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1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729539" cy="657225"/>
    <xdr:pic>
      <xdr:nvPicPr>
        <xdr:cNvPr id="2" name="Picture 1">
          <a:extLst>
            <a:ext uri="{FF2B5EF4-FFF2-40B4-BE49-F238E27FC236}">
              <a16:creationId xmlns:a16="http://schemas.microsoft.com/office/drawing/2014/main" id="{C534792F-EC0C-44A8-8E1E-5342AAEB88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0" y="0"/>
          <a:ext cx="1729539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169356</xdr:colOff>
      <xdr:row>0</xdr:row>
      <xdr:rowOff>657225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B1FFE94-F9CB-48CE-A590-04312BB785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31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340804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49DD53-53CF-42C7-AECB-FBB3B7B95C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7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CB6E458B-93C2-4FA8-9DAF-91B7237B22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8C615DF3-C58E-431C-9035-3E3024D73CE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7F3C9BD-6AD2-4807-BA57-7B8FF2A9A7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19E273BD-EDE4-4F27-9053-DFDD99CDFA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3C5AC2D6-D5AA-494C-94AA-38A4614E21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1133F44-A9C5-4E3E-96E0-615EC3AF8BA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72647F84-5433-4DB5-8671-FA2164FE12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161E362A-9700-406C-BA89-23F85C6F3B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9FAB030-5338-4D4C-A593-91B1A405DE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BB1F0165-39C1-4C1C-A54D-0F06134A11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8AF30B09-CF19-4441-8F71-E343C23706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58A7C5-5354-48E9-A1DE-F34333C6903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68A0B1B7-D585-4CFD-A1F4-88D566A448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D184878F-54FB-4E2F-9961-0E330A60A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F11CB44-0485-4B47-ABE1-52EA6D9C8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64ADAA51-EB56-4D54-A9BD-B045F59882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E65E2BBB-A753-47FC-BF57-532071B193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0BF68FF-B9D7-4FDC-A02A-8A5B05C660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E5176C62-1267-4E28-A0E3-3D07670AE0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3F8EAE6B-CFF1-4B1B-B06D-6AE8542822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C9B4F62-827D-4AB8-A26F-6F106669F4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5AABE500-AB76-4E24-9E0A-2CC56132FC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CAC67E5F-4DA4-4159-988D-8968AFE36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C474988-40A6-455E-AFB1-341429EF88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6F7327C2-EB7B-47A5-B277-21BFFC822C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53DC982E-9CC7-4BD4-8256-FA4685F609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D16D79F-7724-48A0-9580-2D8E00527B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700754</xdr:colOff>
      <xdr:row>0</xdr:row>
      <xdr:rowOff>658368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B3F616-B544-41D6-B314-FD01A38C6C8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5229" cy="658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0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E12AF658-6EF4-4765-B5F5-9F7E74E975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1A145339-840B-4FBB-AEC1-FEB22C297C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B4A0E1A-A3D7-4859-B3D8-41074CAF8B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B7A06FB9-2EB6-48E7-A9B2-F2340A7FCB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10B9BED6-E1B9-4428-BB84-EA082058B48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E64FDF9-CFB0-4379-90DC-3485B3555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2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919DAF2E-F3FF-41AB-B98D-5646C17992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A822E5C7-06DE-43A9-B8E1-F55AE5C966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68302DC6-CE4E-426D-8C4B-04D4A437F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3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D8712772-51E3-4250-AB77-DE55A0262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1807EFF1-8263-4B10-96B3-684342EDEA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941032D-145E-4EA3-B1C2-AA518A883D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4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D7F6321E-D7D1-4320-B7ED-D787484ED6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21167795-C48B-4CF4-AD9B-16A245442B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761CEFD-9CCF-4191-BF4E-D90C71209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5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46CBE7E0-3A40-4821-AA2E-0CF338235E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7161C4D4-1810-4349-B990-F614354C31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30684EE1-ABCE-4EDB-920C-0D6D0F922B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6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6BF86EC4-C044-433B-9167-3D44540587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A841F27B-3D3B-48BA-A15E-11BFA7CDD2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088EDF-E905-41CD-BFE8-C28064A88C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7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50349133-CEB9-44A3-BC9C-888ECDA3A8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E68DE9DA-1520-47E6-8D98-A14E16F09F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B586169-29AD-46F6-BC9A-42EADDFBEC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8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9F97ACAE-F0C7-4470-9787-676B959605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1C07CA02-F99B-4F87-99DB-3AD16057EE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8B77395-561C-4897-859C-EDC8BBEF9F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9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257175</xdr:colOff>
      <xdr:row>37</xdr:row>
      <xdr:rowOff>9525</xdr:rowOff>
    </xdr:from>
    <xdr:ext cx="9525" cy="9525"/>
    <xdr:pic>
      <xdr:nvPicPr>
        <xdr:cNvPr id="2" name="Picture 1" descr="Scan08102006_210503">
          <a:extLst>
            <a:ext uri="{FF2B5EF4-FFF2-40B4-BE49-F238E27FC236}">
              <a16:creationId xmlns:a16="http://schemas.microsoft.com/office/drawing/2014/main" id="{9CF75538-222E-4925-94F8-24A0B6EBE3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5977" t="28322" r="34508" b="31888"/>
        <a:stretch>
          <a:fillRect/>
        </a:stretch>
      </xdr:blipFill>
      <xdr:spPr bwMode="auto">
        <a:xfrm>
          <a:off x="7915275" y="837247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6</xdr:col>
      <xdr:colOff>276225</xdr:colOff>
      <xdr:row>38</xdr:row>
      <xdr:rowOff>76200</xdr:rowOff>
    </xdr:from>
    <xdr:to>
      <xdr:col>6</xdr:col>
      <xdr:colOff>285750</xdr:colOff>
      <xdr:row>38</xdr:row>
      <xdr:rowOff>85725</xdr:rowOff>
    </xdr:to>
    <xdr:pic>
      <xdr:nvPicPr>
        <xdr:cNvPr id="3" name="Picture 3" descr="Scan01202007_105137">
          <a:extLst>
            <a:ext uri="{FF2B5EF4-FFF2-40B4-BE49-F238E27FC236}">
              <a16:creationId xmlns:a16="http://schemas.microsoft.com/office/drawing/2014/main" id="{66FC2F04-CCE8-4DB8-B1E9-334E51B2FD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34325" y="8620125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638464</xdr:colOff>
      <xdr:row>0</xdr:row>
      <xdr:rowOff>657225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44610E9-E46F-469B-B0F5-E68B402BAB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19614" cy="657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0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0.xml"/><Relationship Id="rId1" Type="http://schemas.openxmlformats.org/officeDocument/2006/relationships/printerSettings" Target="../printerSettings/printerSettings100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1.xml"/><Relationship Id="rId1" Type="http://schemas.openxmlformats.org/officeDocument/2006/relationships/printerSettings" Target="../printerSettings/printerSettings101.bin"/></Relationships>
</file>

<file path=xl/worksheets/_rels/sheet10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2.xml"/><Relationship Id="rId1" Type="http://schemas.openxmlformats.org/officeDocument/2006/relationships/printerSettings" Target="../printerSettings/printerSettings102.bin"/></Relationships>
</file>

<file path=xl/worksheets/_rels/sheet10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3.xml"/><Relationship Id="rId1" Type="http://schemas.openxmlformats.org/officeDocument/2006/relationships/printerSettings" Target="../printerSettings/printerSettings103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6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9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0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1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Relationship Id="rId4" Type="http://schemas.openxmlformats.org/officeDocument/2006/relationships/comments" Target="../comments12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Relationship Id="rId4" Type="http://schemas.openxmlformats.org/officeDocument/2006/relationships/comments" Target="../comments13.xm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14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Relationship Id="rId4" Type="http://schemas.openxmlformats.org/officeDocument/2006/relationships/comments" Target="../comments15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Relationship Id="rId4" Type="http://schemas.openxmlformats.org/officeDocument/2006/relationships/comments" Target="../comments16.xml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Relationship Id="rId4" Type="http://schemas.openxmlformats.org/officeDocument/2006/relationships/comments" Target="../comments17.xml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8.vml"/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Relationship Id="rId4" Type="http://schemas.openxmlformats.org/officeDocument/2006/relationships/comments" Target="../comments18.xm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9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29.bin"/><Relationship Id="rId4" Type="http://schemas.openxmlformats.org/officeDocument/2006/relationships/comments" Target="../comments19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0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30.bin"/><Relationship Id="rId4" Type="http://schemas.openxmlformats.org/officeDocument/2006/relationships/comments" Target="../comments20.xml"/></Relationships>
</file>

<file path=xl/worksheets/_rels/sheet3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1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31.bin"/><Relationship Id="rId4" Type="http://schemas.openxmlformats.org/officeDocument/2006/relationships/comments" Target="../comments21.xml"/></Relationships>
</file>

<file path=xl/worksheets/_rels/sheet3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2.vml"/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32.bin"/><Relationship Id="rId4" Type="http://schemas.openxmlformats.org/officeDocument/2006/relationships/comments" Target="../comments22.xm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3.vml"/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34.bin"/><Relationship Id="rId4" Type="http://schemas.openxmlformats.org/officeDocument/2006/relationships/comments" Target="../comments23.xml"/></Relationships>
</file>

<file path=xl/worksheets/_rels/sheet3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4.vml"/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35.bin"/><Relationship Id="rId4" Type="http://schemas.openxmlformats.org/officeDocument/2006/relationships/comments" Target="../comments24.xm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5.vml"/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6.bin"/><Relationship Id="rId4" Type="http://schemas.openxmlformats.org/officeDocument/2006/relationships/comments" Target="../comments25.xm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6.vml"/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7.bin"/><Relationship Id="rId4" Type="http://schemas.openxmlformats.org/officeDocument/2006/relationships/comments" Target="../comments26.xml"/></Relationships>
</file>

<file path=xl/worksheets/_rels/sheet3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7.vml"/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8.bin"/><Relationship Id="rId4" Type="http://schemas.openxmlformats.org/officeDocument/2006/relationships/comments" Target="../comments27.xml"/></Relationships>
</file>

<file path=xl/worksheets/_rels/sheet3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8.vml"/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39.bin"/><Relationship Id="rId4" Type="http://schemas.openxmlformats.org/officeDocument/2006/relationships/comments" Target="../comments28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4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9.vml"/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40.bin"/><Relationship Id="rId4" Type="http://schemas.openxmlformats.org/officeDocument/2006/relationships/comments" Target="../comments29.xml"/></Relationships>
</file>

<file path=xl/worksheets/_rels/sheet4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0.vml"/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41.bin"/><Relationship Id="rId4" Type="http://schemas.openxmlformats.org/officeDocument/2006/relationships/comments" Target="../comments30.xml"/></Relationships>
</file>

<file path=xl/worksheets/_rels/sheet4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1.vml"/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42.bin"/><Relationship Id="rId4" Type="http://schemas.openxmlformats.org/officeDocument/2006/relationships/comments" Target="../comments31.xml"/></Relationships>
</file>

<file path=xl/worksheets/_rels/sheet4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2.vml"/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43.bin"/><Relationship Id="rId4" Type="http://schemas.openxmlformats.org/officeDocument/2006/relationships/comments" Target="../comments32.xml"/></Relationships>
</file>

<file path=xl/worksheets/_rels/sheet4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3.vml"/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44.bin"/><Relationship Id="rId4" Type="http://schemas.openxmlformats.org/officeDocument/2006/relationships/comments" Target="../comments33.xml"/></Relationships>
</file>

<file path=xl/worksheets/_rels/sheet4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4.vml"/><Relationship Id="rId2" Type="http://schemas.openxmlformats.org/officeDocument/2006/relationships/drawing" Target="../drawings/drawing45.xml"/><Relationship Id="rId1" Type="http://schemas.openxmlformats.org/officeDocument/2006/relationships/printerSettings" Target="../printerSettings/printerSettings45.bin"/><Relationship Id="rId4" Type="http://schemas.openxmlformats.org/officeDocument/2006/relationships/comments" Target="../comments34.xml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6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9.xml"/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0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1.xml"/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7.xml"/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8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9.xml"/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3.xm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0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1.xml"/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3.xml"/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4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5.xml"/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6.xml"/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7.xml"/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8.xml"/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9.xml"/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4.xml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0.xml"/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1.xml"/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2.xml"/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3.xml"/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4.xml"/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5.xml"/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6.xml"/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7.xml"/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8.xml"/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9.xml"/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0.xml"/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1.xml"/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2.xml"/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3.xml"/><Relationship Id="rId1" Type="http://schemas.openxmlformats.org/officeDocument/2006/relationships/printerSettings" Target="../printerSettings/printerSettings83.bin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4.xml"/><Relationship Id="rId1" Type="http://schemas.openxmlformats.org/officeDocument/2006/relationships/printerSettings" Target="../printerSettings/printerSettings84.bin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5.xml"/><Relationship Id="rId1" Type="http://schemas.openxmlformats.org/officeDocument/2006/relationships/printerSettings" Target="../printerSettings/printerSettings85.bin"/></Relationships>
</file>

<file path=xl/worksheets/_rels/sheet8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6.xml"/><Relationship Id="rId1" Type="http://schemas.openxmlformats.org/officeDocument/2006/relationships/printerSettings" Target="../printerSettings/printerSettings86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7.xml"/><Relationship Id="rId1" Type="http://schemas.openxmlformats.org/officeDocument/2006/relationships/printerSettings" Target="../printerSettings/printerSettings87.bin"/></Relationships>
</file>

<file path=xl/worksheets/_rels/sheet8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8.xml"/><Relationship Id="rId1" Type="http://schemas.openxmlformats.org/officeDocument/2006/relationships/printerSettings" Target="../printerSettings/printerSettings88.bin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9.xml"/><Relationship Id="rId1" Type="http://schemas.openxmlformats.org/officeDocument/2006/relationships/printerSettings" Target="../printerSettings/printerSettings8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0.xml"/><Relationship Id="rId1" Type="http://schemas.openxmlformats.org/officeDocument/2006/relationships/printerSettings" Target="../printerSettings/printerSettings90.bin"/></Relationships>
</file>

<file path=xl/worksheets/_rels/sheet9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1.xml"/><Relationship Id="rId1" Type="http://schemas.openxmlformats.org/officeDocument/2006/relationships/printerSettings" Target="../printerSettings/printerSettings91.bin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2.xml"/><Relationship Id="rId1" Type="http://schemas.openxmlformats.org/officeDocument/2006/relationships/printerSettings" Target="../printerSettings/printerSettings92.bin"/></Relationships>
</file>

<file path=xl/worksheets/_rels/sheet9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3.xml"/><Relationship Id="rId1" Type="http://schemas.openxmlformats.org/officeDocument/2006/relationships/printerSettings" Target="../printerSettings/printerSettings93.bin"/></Relationships>
</file>

<file path=xl/worksheets/_rels/sheet9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4.xml"/><Relationship Id="rId1" Type="http://schemas.openxmlformats.org/officeDocument/2006/relationships/printerSettings" Target="../printerSettings/printerSettings94.bin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5.xml"/><Relationship Id="rId1" Type="http://schemas.openxmlformats.org/officeDocument/2006/relationships/printerSettings" Target="../printerSettings/printerSettings95.bin"/></Relationships>
</file>

<file path=xl/worksheets/_rels/sheet9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6.xml"/><Relationship Id="rId1" Type="http://schemas.openxmlformats.org/officeDocument/2006/relationships/printerSettings" Target="../printerSettings/printerSettings96.bin"/></Relationships>
</file>

<file path=xl/worksheets/_rels/sheet9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7.xml"/><Relationship Id="rId1" Type="http://schemas.openxmlformats.org/officeDocument/2006/relationships/printerSettings" Target="../printerSettings/printerSettings97.bin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8.xml"/><Relationship Id="rId1" Type="http://schemas.openxmlformats.org/officeDocument/2006/relationships/printerSettings" Target="../printerSettings/printerSettings98.bin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9.xml"/><Relationship Id="rId1" Type="http://schemas.openxmlformats.org/officeDocument/2006/relationships/printerSettings" Target="../printerSettings/printerSettings9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CA2BF-BA1D-49CF-9EF6-B1D46ED871A1}">
  <sheetPr>
    <pageSetUpPr fitToPage="1"/>
  </sheetPr>
  <dimension ref="A1:N51"/>
  <sheetViews>
    <sheetView topLeftCell="A4" zoomScale="80" zoomScaleNormal="80" workbookViewId="0">
      <selection activeCell="J17" sqref="J17"/>
    </sheetView>
  </sheetViews>
  <sheetFormatPr defaultRowHeight="15" x14ac:dyDescent="0.25"/>
  <cols>
    <col min="1" max="1" width="30.7109375" customWidth="1"/>
    <col min="2" max="3" width="12.7109375" customWidth="1"/>
    <col min="4" max="4" width="3.7109375" customWidth="1"/>
    <col min="5" max="5" width="30.7109375" customWidth="1"/>
    <col min="6" max="7" width="12.7109375" customWidth="1"/>
    <col min="8" max="8" width="18.140625" style="12" customWidth="1"/>
    <col min="9" max="9" width="14.5703125" customWidth="1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s="12" customFormat="1" ht="20.100000000000001" customHeight="1" x14ac:dyDescent="0.25">
      <c r="A5" s="10" t="s">
        <v>1082</v>
      </c>
      <c r="B5" s="10"/>
      <c r="C5" s="345" t="s">
        <v>1061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thickBot="1" x14ac:dyDescent="0.3">
      <c r="A6" s="223"/>
      <c r="B6" s="223"/>
      <c r="C6" s="223"/>
      <c r="D6" s="223"/>
      <c r="E6" s="223"/>
      <c r="F6" s="223"/>
      <c r="G6" s="223"/>
      <c r="H6" s="11"/>
    </row>
    <row r="7" spans="1:14" ht="18.75" thickBot="1" x14ac:dyDescent="0.3">
      <c r="A7" s="336" t="s">
        <v>3</v>
      </c>
      <c r="B7" s="337"/>
      <c r="C7" s="346"/>
      <c r="D7" s="225"/>
      <c r="E7" s="336" t="s">
        <v>15</v>
      </c>
      <c r="F7" s="337"/>
      <c r="G7" s="338"/>
      <c r="H7" s="11" t="s">
        <v>1280</v>
      </c>
      <c r="I7" s="11" t="s">
        <v>1303</v>
      </c>
    </row>
    <row r="8" spans="1:14" ht="20.100000000000001" customHeight="1" thickBot="1" x14ac:dyDescent="0.3">
      <c r="A8" s="226" t="s">
        <v>4</v>
      </c>
      <c r="B8" s="347" t="s">
        <v>39</v>
      </c>
      <c r="C8" s="348"/>
      <c r="D8" s="227"/>
      <c r="E8" s="237" t="s">
        <v>9</v>
      </c>
      <c r="F8" s="238" t="s">
        <v>16</v>
      </c>
      <c r="G8" s="239" t="s">
        <v>17</v>
      </c>
      <c r="H8" s="11" t="s">
        <v>1292</v>
      </c>
      <c r="I8" s="11" t="s">
        <v>1306</v>
      </c>
    </row>
    <row r="9" spans="1:14" ht="20.100000000000001" customHeight="1" x14ac:dyDescent="0.25">
      <c r="A9" s="43" t="s">
        <v>5</v>
      </c>
      <c r="B9" s="329" t="s">
        <v>1275</v>
      </c>
      <c r="C9" s="334"/>
      <c r="D9" s="227"/>
      <c r="E9" s="43" t="s">
        <v>18</v>
      </c>
      <c r="F9" s="240" t="s">
        <v>1083</v>
      </c>
      <c r="G9" s="241" t="s">
        <v>9</v>
      </c>
      <c r="H9" s="11" t="s">
        <v>1294</v>
      </c>
      <c r="I9" s="11" t="s">
        <v>1307</v>
      </c>
    </row>
    <row r="10" spans="1:14" ht="20.100000000000001" customHeight="1" x14ac:dyDescent="0.25">
      <c r="A10" s="43" t="s">
        <v>6</v>
      </c>
      <c r="B10" s="329"/>
      <c r="C10" s="334"/>
      <c r="D10" s="227"/>
      <c r="E10" s="43" t="s">
        <v>20</v>
      </c>
      <c r="F10" s="242"/>
      <c r="G10" s="243"/>
      <c r="H10" s="11" t="s">
        <v>1290</v>
      </c>
      <c r="I10" s="11" t="s">
        <v>1283</v>
      </c>
    </row>
    <row r="11" spans="1:14" ht="20.100000000000001" customHeight="1" x14ac:dyDescent="0.25">
      <c r="A11" s="43" t="s">
        <v>7</v>
      </c>
      <c r="B11" s="329" t="s">
        <v>40</v>
      </c>
      <c r="C11" s="334"/>
      <c r="D11" s="227"/>
      <c r="E11" s="43" t="s">
        <v>21</v>
      </c>
      <c r="F11" s="244"/>
      <c r="G11" s="245"/>
      <c r="H11" s="11" t="s">
        <v>1295</v>
      </c>
      <c r="I11" s="11" t="s">
        <v>1285</v>
      </c>
    </row>
    <row r="12" spans="1:14" ht="20.100000000000001" customHeight="1" x14ac:dyDescent="0.25">
      <c r="A12" s="43" t="s">
        <v>79</v>
      </c>
      <c r="B12" s="329" t="s">
        <v>1277</v>
      </c>
      <c r="C12" s="334"/>
      <c r="D12" s="227"/>
      <c r="E12" s="43" t="s">
        <v>22</v>
      </c>
      <c r="F12" s="246" t="s">
        <v>60</v>
      </c>
      <c r="G12" s="247"/>
    </row>
    <row r="13" spans="1:14" ht="20.100000000000001" customHeight="1" x14ac:dyDescent="0.25">
      <c r="A13" s="43" t="s">
        <v>79</v>
      </c>
      <c r="B13" s="329" t="s">
        <v>1278</v>
      </c>
      <c r="C13" s="334"/>
      <c r="D13" s="227"/>
      <c r="E13" s="43" t="s">
        <v>23</v>
      </c>
      <c r="F13" s="246"/>
      <c r="G13" s="228"/>
      <c r="H13" s="11"/>
      <c r="I13" s="11"/>
    </row>
    <row r="14" spans="1:14" ht="20.100000000000001" customHeight="1" thickBot="1" x14ac:dyDescent="0.3">
      <c r="A14" s="229" t="s">
        <v>79</v>
      </c>
      <c r="B14" s="332" t="s">
        <v>1279</v>
      </c>
      <c r="C14" s="335"/>
      <c r="D14" s="227"/>
      <c r="E14" s="229" t="s">
        <v>24</v>
      </c>
      <c r="F14" s="248" t="s">
        <v>1334</v>
      </c>
      <c r="G14" s="249"/>
    </row>
    <row r="15" spans="1:14" ht="20.100000000000001" customHeight="1" thickBot="1" x14ac:dyDescent="0.3">
      <c r="A15" s="43"/>
      <c r="B15" s="329"/>
      <c r="C15" s="334"/>
      <c r="D15" s="227"/>
      <c r="E15" s="250"/>
      <c r="F15" s="232"/>
      <c r="G15" s="232"/>
    </row>
    <row r="16" spans="1:14" ht="20.100000000000001" customHeight="1" thickBot="1" x14ac:dyDescent="0.3">
      <c r="A16" s="43"/>
      <c r="B16" s="329"/>
      <c r="C16" s="334"/>
      <c r="D16" s="227"/>
      <c r="E16" s="336" t="s">
        <v>25</v>
      </c>
      <c r="F16" s="337"/>
      <c r="G16" s="338"/>
      <c r="H16" s="11"/>
    </row>
    <row r="17" spans="1:9" ht="20.100000000000001" customHeight="1" thickBot="1" x14ac:dyDescent="0.3">
      <c r="A17" s="229"/>
      <c r="B17" s="332"/>
      <c r="C17" s="335"/>
      <c r="D17" s="230"/>
      <c r="E17" s="237"/>
      <c r="F17" s="238" t="s">
        <v>16</v>
      </c>
      <c r="G17" s="239" t="s">
        <v>17</v>
      </c>
      <c r="H17" s="11"/>
    </row>
    <row r="18" spans="1:9" ht="16.5" thickBot="1" x14ac:dyDescent="0.3">
      <c r="A18" s="231"/>
      <c r="B18" s="232"/>
      <c r="C18" s="233"/>
      <c r="D18" s="230"/>
      <c r="E18" s="61" t="s">
        <v>31</v>
      </c>
      <c r="F18" s="251"/>
      <c r="G18" s="252" t="s">
        <v>9</v>
      </c>
      <c r="H18" s="11"/>
    </row>
    <row r="19" spans="1:9" ht="18.75" thickBot="1" x14ac:dyDescent="0.3">
      <c r="A19" s="336" t="s">
        <v>280</v>
      </c>
      <c r="B19" s="337"/>
      <c r="C19" s="338"/>
      <c r="D19" s="235"/>
      <c r="E19" s="43" t="s">
        <v>26</v>
      </c>
      <c r="F19" s="253"/>
      <c r="G19" s="254"/>
      <c r="H19" s="11"/>
    </row>
    <row r="20" spans="1:9" ht="20.100000000000001" customHeight="1" x14ac:dyDescent="0.25">
      <c r="A20" s="236" t="s">
        <v>11</v>
      </c>
      <c r="B20" s="339"/>
      <c r="C20" s="340"/>
      <c r="D20" s="113"/>
      <c r="E20" s="43" t="s">
        <v>27</v>
      </c>
      <c r="F20" s="255"/>
      <c r="G20" s="256"/>
      <c r="H20" s="11"/>
    </row>
    <row r="21" spans="1:9" ht="20.100000000000001" customHeight="1" x14ac:dyDescent="0.25">
      <c r="A21" s="43" t="s">
        <v>12</v>
      </c>
      <c r="B21" s="329" t="s">
        <v>1333</v>
      </c>
      <c r="C21" s="330"/>
      <c r="D21" s="230"/>
      <c r="E21" s="43" t="s">
        <v>28</v>
      </c>
      <c r="F21" s="242" t="s">
        <v>1308</v>
      </c>
      <c r="G21" s="243"/>
      <c r="H21" s="11"/>
    </row>
    <row r="22" spans="1:9" ht="20.100000000000001" customHeight="1" x14ac:dyDescent="0.25">
      <c r="A22" s="43" t="s">
        <v>13</v>
      </c>
      <c r="B22" s="329" t="s">
        <v>45</v>
      </c>
      <c r="C22" s="330"/>
      <c r="D22" s="230"/>
      <c r="E22" s="43" t="s">
        <v>29</v>
      </c>
      <c r="F22" s="234"/>
      <c r="G22" s="243"/>
      <c r="H22" s="11" t="s">
        <v>1346</v>
      </c>
      <c r="I22" s="11">
        <v>201.8</v>
      </c>
    </row>
    <row r="23" spans="1:9" ht="20.100000000000001" customHeight="1" thickBot="1" x14ac:dyDescent="0.3">
      <c r="A23" s="229" t="s">
        <v>14</v>
      </c>
      <c r="B23" s="332"/>
      <c r="C23" s="333"/>
      <c r="D23" s="230"/>
      <c r="E23" s="43" t="s">
        <v>30</v>
      </c>
      <c r="F23" s="246"/>
      <c r="G23" s="245"/>
      <c r="H23" s="11" t="s">
        <v>1345</v>
      </c>
      <c r="I23" s="11">
        <v>32.1</v>
      </c>
    </row>
    <row r="24" spans="1:9" ht="15.75" x14ac:dyDescent="0.25">
      <c r="A24" s="230"/>
      <c r="B24" s="233"/>
      <c r="C24" s="233"/>
      <c r="D24" s="230"/>
      <c r="E24" s="43" t="s">
        <v>1080</v>
      </c>
      <c r="F24" s="246"/>
      <c r="G24" s="228"/>
      <c r="H24" s="11"/>
    </row>
    <row r="25" spans="1:9" ht="18" x14ac:dyDescent="0.25">
      <c r="A25" s="331"/>
      <c r="B25" s="331"/>
      <c r="C25" s="331"/>
      <c r="D25" s="235"/>
      <c r="E25" s="43" t="s">
        <v>1081</v>
      </c>
      <c r="F25" s="246"/>
      <c r="G25" s="241"/>
      <c r="H25" s="11"/>
    </row>
    <row r="26" spans="1:9" ht="18" x14ac:dyDescent="0.25">
      <c r="A26" s="230"/>
      <c r="B26" s="288"/>
      <c r="C26" s="288"/>
      <c r="D26" s="113"/>
      <c r="E26" s="61" t="s">
        <v>32</v>
      </c>
      <c r="F26" s="246"/>
      <c r="G26" s="245"/>
      <c r="H26" s="11"/>
    </row>
    <row r="27" spans="1:9" ht="20.100000000000001" customHeight="1" thickBot="1" x14ac:dyDescent="0.3">
      <c r="A27" s="230"/>
      <c r="B27" s="233"/>
      <c r="C27" s="233"/>
      <c r="D27" s="230"/>
      <c r="E27" s="229" t="s">
        <v>33</v>
      </c>
      <c r="F27" s="248" t="s">
        <v>1084</v>
      </c>
      <c r="G27" s="257"/>
      <c r="H27" s="11"/>
    </row>
    <row r="28" spans="1:9" ht="20.100000000000001" customHeight="1" x14ac:dyDescent="0.25">
      <c r="A28" s="230"/>
      <c r="B28" s="233"/>
      <c r="C28" s="233"/>
      <c r="D28" s="230"/>
      <c r="E28" s="230"/>
      <c r="F28" s="233"/>
      <c r="G28" s="233"/>
      <c r="H28" s="11"/>
    </row>
    <row r="29" spans="1:9" ht="20.100000000000001" customHeight="1" x14ac:dyDescent="0.25">
      <c r="A29" s="230"/>
      <c r="B29" s="233"/>
      <c r="C29" s="233"/>
      <c r="D29" s="230"/>
      <c r="E29" s="230"/>
      <c r="F29" s="233"/>
      <c r="G29" s="233"/>
      <c r="H29" s="11"/>
    </row>
    <row r="30" spans="1:9" ht="20.100000000000001" customHeight="1" x14ac:dyDescent="0.25">
      <c r="A30" s="230"/>
      <c r="B30" s="233"/>
      <c r="C30" s="233"/>
      <c r="D30" s="230"/>
      <c r="E30" s="230"/>
      <c r="F30" s="233"/>
      <c r="G30" s="233"/>
      <c r="H30" s="11"/>
    </row>
    <row r="31" spans="1:9" ht="20.100000000000001" customHeight="1" x14ac:dyDescent="0.25">
      <c r="A31" s="230"/>
      <c r="B31" s="233"/>
      <c r="C31" s="233"/>
      <c r="D31" s="230"/>
      <c r="E31" s="230"/>
      <c r="F31" s="233"/>
      <c r="G31" s="233"/>
      <c r="H31" s="11"/>
    </row>
    <row r="32" spans="1:9" ht="20.100000000000001" customHeight="1" x14ac:dyDescent="0.25">
      <c r="A32" s="230"/>
      <c r="B32" s="233"/>
      <c r="C32" s="233"/>
      <c r="D32" s="230"/>
      <c r="E32" s="230"/>
      <c r="F32" s="233"/>
      <c r="G32" s="233"/>
      <c r="H32" s="11"/>
    </row>
    <row r="33" spans="1:8" ht="15.75" x14ac:dyDescent="0.25">
      <c r="A33" s="230"/>
      <c r="B33" s="233"/>
      <c r="C33" s="233"/>
      <c r="D33" s="230"/>
      <c r="E33" s="230"/>
      <c r="F33" s="233"/>
      <c r="G33" s="233"/>
      <c r="H33" s="11"/>
    </row>
    <row r="34" spans="1:8" ht="18" x14ac:dyDescent="0.25">
      <c r="A34" s="331"/>
      <c r="B34" s="331"/>
      <c r="C34" s="331"/>
      <c r="D34" s="230"/>
      <c r="E34" s="331"/>
      <c r="F34" s="331"/>
      <c r="G34" s="331"/>
      <c r="H34" s="11"/>
    </row>
    <row r="35" spans="1:8" ht="18" x14ac:dyDescent="0.25">
      <c r="A35" s="230"/>
      <c r="B35" s="288"/>
      <c r="C35" s="288"/>
      <c r="D35" s="230"/>
      <c r="E35" s="230"/>
      <c r="F35" s="288"/>
      <c r="G35" s="288"/>
      <c r="H35" s="11"/>
    </row>
    <row r="36" spans="1:8" ht="20.100000000000001" customHeight="1" x14ac:dyDescent="0.25">
      <c r="A36" s="230"/>
      <c r="B36" s="230"/>
      <c r="C36" s="290"/>
      <c r="D36" s="230"/>
      <c r="E36" s="230"/>
      <c r="F36" s="230"/>
      <c r="G36" s="230"/>
      <c r="H36" s="11"/>
    </row>
    <row r="37" spans="1:8" ht="20.100000000000001" customHeight="1" x14ac:dyDescent="0.25">
      <c r="A37" s="230"/>
      <c r="B37" s="230"/>
      <c r="C37" s="230"/>
      <c r="D37" s="230"/>
      <c r="E37" s="230"/>
      <c r="F37" s="230"/>
      <c r="G37" s="230"/>
      <c r="H37" s="11"/>
    </row>
    <row r="38" spans="1:8" ht="20.100000000000001" customHeight="1" x14ac:dyDescent="0.25">
      <c r="A38" s="230"/>
      <c r="B38" s="230"/>
      <c r="C38" s="230"/>
      <c r="D38" s="230"/>
      <c r="E38" s="230"/>
      <c r="F38" s="230"/>
      <c r="G38" s="230"/>
      <c r="H38" s="11"/>
    </row>
    <row r="39" spans="1:8" ht="20.100000000000001" customHeight="1" x14ac:dyDescent="0.25">
      <c r="A39" s="230"/>
      <c r="B39" s="233"/>
      <c r="C39" s="233"/>
      <c r="D39" s="230"/>
      <c r="E39" s="230"/>
      <c r="F39" s="233"/>
      <c r="G39" s="233"/>
      <c r="H39" s="11"/>
    </row>
    <row r="40" spans="1:8" ht="20.100000000000001" customHeight="1" x14ac:dyDescent="0.25">
      <c r="A40" s="230"/>
      <c r="B40" s="233"/>
      <c r="C40" s="233"/>
      <c r="D40" s="230"/>
      <c r="E40" s="230"/>
      <c r="F40" s="233"/>
      <c r="G40" s="233"/>
      <c r="H40" s="11"/>
    </row>
    <row r="41" spans="1:8" ht="20.100000000000001" customHeight="1" x14ac:dyDescent="0.25">
      <c r="A41" s="230"/>
      <c r="B41" s="233"/>
      <c r="C41" s="233"/>
      <c r="D41" s="230"/>
      <c r="E41" s="230"/>
      <c r="F41" s="233"/>
      <c r="G41" s="233"/>
      <c r="H41" s="11"/>
    </row>
    <row r="42" spans="1:8" ht="20.100000000000001" customHeight="1" x14ac:dyDescent="0.25">
      <c r="A42" s="230"/>
      <c r="B42" s="233"/>
      <c r="C42" s="233"/>
      <c r="D42" s="230"/>
      <c r="E42" s="230"/>
      <c r="F42" s="233"/>
      <c r="G42" s="233"/>
      <c r="H42" s="11"/>
    </row>
    <row r="43" spans="1:8" ht="20.100000000000001" customHeight="1" x14ac:dyDescent="0.25">
      <c r="A43" s="230"/>
      <c r="B43" s="233"/>
      <c r="C43" s="233"/>
      <c r="D43" s="230"/>
      <c r="E43" s="230"/>
      <c r="F43" s="233"/>
      <c r="G43" s="233"/>
      <c r="H43" s="11"/>
    </row>
    <row r="44" spans="1:8" ht="20.100000000000001" customHeight="1" x14ac:dyDescent="0.25">
      <c r="A44" s="230"/>
      <c r="B44" s="233"/>
      <c r="C44" s="233"/>
      <c r="D44" s="230"/>
      <c r="E44" s="230"/>
      <c r="F44" s="233"/>
      <c r="G44" s="233"/>
      <c r="H44" s="11"/>
    </row>
    <row r="45" spans="1:8" ht="20.100000000000001" customHeight="1" x14ac:dyDescent="0.25">
      <c r="A45" s="230"/>
      <c r="B45" s="233"/>
      <c r="C45" s="233"/>
      <c r="D45" s="230"/>
      <c r="E45" s="230"/>
      <c r="F45" s="233"/>
      <c r="G45" s="233"/>
      <c r="H45" s="11"/>
    </row>
    <row r="46" spans="1:8" x14ac:dyDescent="0.25">
      <c r="A46" s="224"/>
      <c r="B46" s="224"/>
      <c r="C46" s="224"/>
      <c r="D46" s="224"/>
      <c r="E46" s="224"/>
      <c r="F46" s="224"/>
      <c r="G46" s="224"/>
      <c r="H46" s="11"/>
    </row>
    <row r="47" spans="1:8" x14ac:dyDescent="0.25">
      <c r="A47" s="224"/>
      <c r="B47" s="224"/>
      <c r="C47" s="224"/>
      <c r="D47" s="224"/>
      <c r="E47" s="224"/>
      <c r="F47" s="224"/>
      <c r="G47" s="224"/>
      <c r="H47" s="11"/>
    </row>
    <row r="48" spans="1:8" x14ac:dyDescent="0.25">
      <c r="H48" s="11"/>
    </row>
    <row r="49" spans="8:8" x14ac:dyDescent="0.25">
      <c r="H49" s="11"/>
    </row>
    <row r="50" spans="8:8" x14ac:dyDescent="0.25">
      <c r="H50" s="11"/>
    </row>
    <row r="51" spans="8:8" x14ac:dyDescent="0.25">
      <c r="H51" s="11"/>
    </row>
  </sheetData>
  <mergeCells count="26">
    <mergeCell ref="E16:G16"/>
    <mergeCell ref="A1:G1"/>
    <mergeCell ref="A2:G2"/>
    <mergeCell ref="A3:G3"/>
    <mergeCell ref="A4:G4"/>
    <mergeCell ref="C5:G5"/>
    <mergeCell ref="A7:C7"/>
    <mergeCell ref="E7:G7"/>
    <mergeCell ref="B8:C8"/>
    <mergeCell ref="B9:C9"/>
    <mergeCell ref="B10:C10"/>
    <mergeCell ref="B11:C11"/>
    <mergeCell ref="B12:C12"/>
    <mergeCell ref="B13:C13"/>
    <mergeCell ref="B14:C14"/>
    <mergeCell ref="B15:C15"/>
    <mergeCell ref="B16:C16"/>
    <mergeCell ref="B17:C17"/>
    <mergeCell ref="A19:C19"/>
    <mergeCell ref="B20:C20"/>
    <mergeCell ref="B21:C21"/>
    <mergeCell ref="B22:C22"/>
    <mergeCell ref="A25:C25"/>
    <mergeCell ref="A34:C34"/>
    <mergeCell ref="E34:G34"/>
    <mergeCell ref="B23:C23"/>
  </mergeCells>
  <printOptions horizontalCentered="1"/>
  <pageMargins left="0.7" right="0.7" top="0.5" bottom="0.5" header="0" footer="0"/>
  <pageSetup scale="77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96BF1-E01B-4160-B491-7CC42919D8A3}">
  <sheetPr>
    <pageSetUpPr fitToPage="1"/>
  </sheetPr>
  <dimension ref="A1:N52"/>
  <sheetViews>
    <sheetView zoomScale="80" zoomScaleNormal="80" workbookViewId="0">
      <selection activeCell="B29" sqref="B29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710937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1052</v>
      </c>
      <c r="B5" s="10"/>
      <c r="C5" s="345" t="s">
        <v>1061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4" ht="15.75" x14ac:dyDescent="0.25">
      <c r="A10" s="18" t="s">
        <v>5</v>
      </c>
      <c r="B10" s="358" t="s">
        <v>1298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1303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1286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1289</v>
      </c>
    </row>
    <row r="13" spans="1:14" ht="15.75" x14ac:dyDescent="0.25">
      <c r="A13" s="18" t="s">
        <v>8</v>
      </c>
      <c r="B13" s="358" t="s">
        <v>1322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1304</v>
      </c>
    </row>
    <row r="14" spans="1:14" ht="15.75" x14ac:dyDescent="0.25">
      <c r="A14" s="18" t="s">
        <v>8</v>
      </c>
      <c r="B14" s="358" t="s">
        <v>1323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1324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1325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  <c r="I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1300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 t="s">
        <v>1411</v>
      </c>
      <c r="C28" s="38"/>
      <c r="D28" s="23"/>
      <c r="E28" s="18" t="s">
        <v>18</v>
      </c>
      <c r="F28" s="37" t="s">
        <v>1073</v>
      </c>
      <c r="G28" s="38"/>
      <c r="H28" s="11"/>
      <c r="I28" s="11"/>
    </row>
    <row r="29" spans="1:9" ht="15.75" x14ac:dyDescent="0.25">
      <c r="A29" s="18" t="s">
        <v>19</v>
      </c>
      <c r="B29" s="39" t="s">
        <v>1053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1358</v>
      </c>
      <c r="C30" s="42"/>
      <c r="D30" s="23"/>
      <c r="E30" s="18" t="s">
        <v>20</v>
      </c>
      <c r="F30" s="39" t="s">
        <v>1359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  <c r="I33" s="11"/>
    </row>
    <row r="34" spans="1:9" ht="16.5" thickBot="1" x14ac:dyDescent="0.3">
      <c r="A34" s="22" t="s">
        <v>24</v>
      </c>
      <c r="B34" s="46" t="s">
        <v>1361</v>
      </c>
      <c r="C34" s="47"/>
      <c r="D34" s="23"/>
      <c r="E34" s="22" t="s">
        <v>24</v>
      </c>
      <c r="F34" s="44" t="s">
        <v>1360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1364</v>
      </c>
      <c r="C40" s="40"/>
      <c r="D40" s="23"/>
      <c r="E40" s="18" t="s">
        <v>28</v>
      </c>
      <c r="F40" s="56" t="s">
        <v>1365</v>
      </c>
      <c r="G40" s="40"/>
      <c r="H40" s="11"/>
      <c r="I40" s="11"/>
    </row>
    <row r="41" spans="1:9" ht="15.75" x14ac:dyDescent="0.25">
      <c r="A41" s="18" t="s">
        <v>29</v>
      </c>
      <c r="B41" s="31" t="s">
        <v>1366</v>
      </c>
      <c r="C41" s="40"/>
      <c r="D41" s="23"/>
      <c r="E41" s="18" t="s">
        <v>9</v>
      </c>
      <c r="F41" s="41"/>
      <c r="G41" s="38"/>
      <c r="H41" s="11" t="s">
        <v>1346</v>
      </c>
      <c r="I41" s="11">
        <v>92.38</v>
      </c>
    </row>
    <row r="42" spans="1:9" ht="15.75" x14ac:dyDescent="0.25">
      <c r="A42" s="18"/>
      <c r="B42" s="39"/>
      <c r="C42" s="42"/>
      <c r="D42" s="23"/>
      <c r="E42" s="57"/>
      <c r="F42" s="58"/>
      <c r="G42" s="59"/>
      <c r="H42" s="11" t="s">
        <v>1345</v>
      </c>
      <c r="I42" s="291" t="s">
        <v>1303</v>
      </c>
    </row>
    <row r="43" spans="1:9" ht="15.75" x14ac:dyDescent="0.25">
      <c r="A43" s="18"/>
      <c r="B43" s="39"/>
      <c r="C43" s="19"/>
      <c r="D43" s="23"/>
      <c r="E43" s="57"/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1355</v>
      </c>
      <c r="C47" s="66"/>
      <c r="D47" s="23"/>
      <c r="E47" s="67" t="s">
        <v>33</v>
      </c>
      <c r="F47" s="46" t="s">
        <v>1335</v>
      </c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2D571-2ECD-4375-AB4E-D9DEC3DF05DB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508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502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509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510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504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506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477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507</v>
      </c>
      <c r="C22" s="445"/>
      <c r="D22" s="198"/>
      <c r="E22" s="207" t="s">
        <v>417</v>
      </c>
      <c r="F22" s="160" t="s">
        <v>511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27C9EB-6C55-46C1-BCBC-3DB66640A2A8}">
  <sheetPr>
    <pageSetUpPr fitToPage="1"/>
  </sheetPr>
  <dimension ref="A1:M49"/>
  <sheetViews>
    <sheetView zoomScale="80" zoomScaleNormal="80" workbookViewId="0">
      <selection activeCell="O28" sqref="O28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1406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512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485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513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514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515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464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432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465</v>
      </c>
      <c r="C22" s="445"/>
      <c r="D22" s="198"/>
      <c r="E22" s="207" t="s">
        <v>417</v>
      </c>
      <c r="F22" s="160" t="s">
        <v>516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3A6A2-8E40-403F-A3BF-DBF8D5CC0EAE}">
  <sheetPr>
    <pageSetUpPr fitToPage="1"/>
  </sheetPr>
  <dimension ref="A1:N60"/>
  <sheetViews>
    <sheetView zoomScale="80" zoomScaleNormal="80" workbookViewId="0">
      <selection activeCell="E6" sqref="E6"/>
    </sheetView>
  </sheetViews>
  <sheetFormatPr defaultColWidth="15.7109375" defaultRowHeight="15" x14ac:dyDescent="0.25"/>
  <cols>
    <col min="1" max="1" width="10.7109375" style="4" customWidth="1"/>
    <col min="2" max="2" width="12.85546875" style="4" bestFit="1" customWidth="1"/>
    <col min="3" max="11" width="10.7109375" style="4" customWidth="1"/>
    <col min="12" max="16384" width="15.710937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1"/>
      <c r="M1" s="1"/>
      <c r="N1" s="3"/>
    </row>
    <row r="2" spans="1:14" ht="20.25" x14ac:dyDescent="0.25">
      <c r="A2" s="342" t="s">
        <v>1078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5"/>
      <c r="M2" s="5"/>
      <c r="N2" s="7"/>
    </row>
    <row r="3" spans="1:14" ht="21" x14ac:dyDescent="0.25">
      <c r="A3" s="343" t="s">
        <v>1079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6"/>
      <c r="M3" s="6"/>
      <c r="N3" s="8"/>
    </row>
    <row r="4" spans="1:14" ht="15" customHeight="1" x14ac:dyDescent="0.25">
      <c r="A4" s="449"/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9"/>
      <c r="M4" s="9"/>
    </row>
    <row r="5" spans="1:14" ht="18" customHeight="1" x14ac:dyDescent="0.25">
      <c r="A5" s="412" t="s">
        <v>1091</v>
      </c>
      <c r="B5" s="412"/>
      <c r="C5" s="412"/>
      <c r="D5" s="412"/>
      <c r="E5" s="413" t="s">
        <v>1092</v>
      </c>
      <c r="F5" s="413"/>
      <c r="G5" s="413"/>
      <c r="H5" s="413"/>
      <c r="I5" s="413"/>
      <c r="J5" s="413"/>
      <c r="K5" s="413"/>
    </row>
    <row r="6" spans="1:14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1"/>
      <c r="J6" s="102"/>
      <c r="K6" s="102"/>
      <c r="L6" s="102"/>
      <c r="M6" s="102"/>
    </row>
    <row r="7" spans="1:14" ht="36.75" thickBot="1" x14ac:dyDescent="0.3">
      <c r="A7" s="258" t="s">
        <v>86</v>
      </c>
      <c r="B7" s="258" t="s">
        <v>1085</v>
      </c>
      <c r="C7" s="258" t="s">
        <v>272</v>
      </c>
      <c r="D7" s="258" t="s">
        <v>1086</v>
      </c>
      <c r="E7" s="258" t="s">
        <v>89</v>
      </c>
      <c r="F7" s="258" t="s">
        <v>88</v>
      </c>
      <c r="G7" s="259" t="s">
        <v>1087</v>
      </c>
      <c r="H7" s="258" t="s">
        <v>1088</v>
      </c>
      <c r="I7" s="258" t="s">
        <v>1089</v>
      </c>
      <c r="J7" s="259" t="s">
        <v>412</v>
      </c>
      <c r="K7" s="259" t="s">
        <v>1090</v>
      </c>
    </row>
    <row r="8" spans="1:14" ht="20.100000000000001" customHeight="1" x14ac:dyDescent="0.25">
      <c r="A8" s="260"/>
      <c r="B8" s="127"/>
      <c r="C8" s="261"/>
      <c r="D8" s="124"/>
      <c r="E8" s="124"/>
      <c r="F8" s="124"/>
      <c r="G8" s="124"/>
      <c r="H8" s="262"/>
      <c r="I8" s="263"/>
      <c r="J8" s="263"/>
      <c r="K8" s="264"/>
    </row>
    <row r="9" spans="1:14" ht="20.100000000000001" customHeight="1" x14ac:dyDescent="0.25">
      <c r="A9" s="265"/>
      <c r="B9" s="121"/>
      <c r="C9" s="266"/>
      <c r="D9" s="267"/>
      <c r="E9" s="267"/>
      <c r="F9" s="267"/>
      <c r="G9" s="267"/>
      <c r="H9" s="268"/>
      <c r="I9" s="269"/>
      <c r="J9" s="269"/>
      <c r="K9" s="270"/>
    </row>
    <row r="10" spans="1:14" ht="20.100000000000001" customHeight="1" x14ac:dyDescent="0.25">
      <c r="A10" s="265"/>
      <c r="B10" s="121"/>
      <c r="C10" s="266"/>
      <c r="D10" s="267"/>
      <c r="E10" s="267"/>
      <c r="F10" s="267"/>
      <c r="G10" s="267"/>
      <c r="H10" s="268"/>
      <c r="I10" s="269"/>
      <c r="J10" s="269"/>
      <c r="K10" s="270"/>
    </row>
    <row r="11" spans="1:14" ht="20.100000000000001" customHeight="1" x14ac:dyDescent="0.25">
      <c r="A11" s="265"/>
      <c r="B11" s="121"/>
      <c r="C11" s="266"/>
      <c r="D11" s="267"/>
      <c r="E11" s="267"/>
      <c r="F11" s="267"/>
      <c r="G11" s="267"/>
      <c r="H11" s="268"/>
      <c r="I11" s="269"/>
      <c r="J11" s="269"/>
      <c r="K11" s="270"/>
    </row>
    <row r="12" spans="1:14" s="219" customFormat="1" ht="20.100000000000001" customHeight="1" x14ac:dyDescent="0.25">
      <c r="A12" s="265"/>
      <c r="B12" s="121"/>
      <c r="C12" s="266"/>
      <c r="D12" s="267"/>
      <c r="E12" s="267"/>
      <c r="F12" s="267"/>
      <c r="G12" s="267"/>
      <c r="H12" s="268"/>
      <c r="I12" s="269"/>
      <c r="J12" s="269"/>
      <c r="K12" s="270"/>
    </row>
    <row r="13" spans="1:14" s="219" customFormat="1" ht="20.100000000000001" customHeight="1" x14ac:dyDescent="0.25">
      <c r="A13" s="265"/>
      <c r="B13" s="121"/>
      <c r="C13" s="266"/>
      <c r="D13" s="267"/>
      <c r="E13" s="267"/>
      <c r="F13" s="267"/>
      <c r="G13" s="267"/>
      <c r="H13" s="268"/>
      <c r="I13" s="269"/>
      <c r="J13" s="269"/>
      <c r="K13" s="270"/>
    </row>
    <row r="14" spans="1:14" s="219" customFormat="1" ht="20.100000000000001" customHeight="1" x14ac:dyDescent="0.25">
      <c r="A14" s="265"/>
      <c r="B14" s="121"/>
      <c r="C14" s="266"/>
      <c r="D14" s="267"/>
      <c r="E14" s="267"/>
      <c r="F14" s="267"/>
      <c r="G14" s="267"/>
      <c r="H14" s="268"/>
      <c r="I14" s="269"/>
      <c r="J14" s="269"/>
      <c r="K14" s="270"/>
    </row>
    <row r="15" spans="1:14" s="219" customFormat="1" ht="20.100000000000001" customHeight="1" x14ac:dyDescent="0.25">
      <c r="A15" s="265"/>
      <c r="B15" s="121"/>
      <c r="C15" s="266"/>
      <c r="D15" s="267"/>
      <c r="E15" s="267"/>
      <c r="F15" s="267"/>
      <c r="G15" s="267"/>
      <c r="H15" s="268"/>
      <c r="I15" s="269"/>
      <c r="J15" s="269"/>
      <c r="K15" s="270"/>
    </row>
    <row r="16" spans="1:14" s="219" customFormat="1" ht="20.100000000000001" customHeight="1" x14ac:dyDescent="0.25">
      <c r="A16" s="265"/>
      <c r="B16" s="121"/>
      <c r="C16" s="266"/>
      <c r="D16" s="267"/>
      <c r="E16" s="267"/>
      <c r="F16" s="267"/>
      <c r="G16" s="267"/>
      <c r="H16" s="268"/>
      <c r="I16" s="269"/>
      <c r="J16" s="269"/>
      <c r="K16" s="270"/>
    </row>
    <row r="17" spans="1:11" s="219" customFormat="1" ht="20.100000000000001" customHeight="1" x14ac:dyDescent="0.25">
      <c r="A17" s="265"/>
      <c r="B17" s="121"/>
      <c r="C17" s="266"/>
      <c r="D17" s="267"/>
      <c r="E17" s="267"/>
      <c r="F17" s="267"/>
      <c r="G17" s="267"/>
      <c r="H17" s="268"/>
      <c r="I17" s="269"/>
      <c r="J17" s="269"/>
      <c r="K17" s="270"/>
    </row>
    <row r="18" spans="1:11" s="219" customFormat="1" ht="20.100000000000001" customHeight="1" x14ac:dyDescent="0.25">
      <c r="A18" s="265"/>
      <c r="B18" s="121"/>
      <c r="C18" s="266"/>
      <c r="D18" s="267"/>
      <c r="E18" s="267"/>
      <c r="F18" s="267"/>
      <c r="G18" s="267"/>
      <c r="H18" s="268"/>
      <c r="I18" s="269"/>
      <c r="J18" s="269"/>
      <c r="K18" s="270"/>
    </row>
    <row r="19" spans="1:11" s="219" customFormat="1" ht="20.100000000000001" customHeight="1" x14ac:dyDescent="0.25">
      <c r="A19" s="265"/>
      <c r="B19" s="121"/>
      <c r="C19" s="266"/>
      <c r="D19" s="267"/>
      <c r="E19" s="267"/>
      <c r="F19" s="267"/>
      <c r="G19" s="267"/>
      <c r="H19" s="268"/>
      <c r="I19" s="269"/>
      <c r="J19" s="269"/>
      <c r="K19" s="270"/>
    </row>
    <row r="20" spans="1:11" ht="20.100000000000001" customHeight="1" x14ac:dyDescent="0.25">
      <c r="A20" s="265"/>
      <c r="B20" s="121"/>
      <c r="C20" s="266"/>
      <c r="D20" s="267"/>
      <c r="E20" s="267"/>
      <c r="F20" s="267"/>
      <c r="G20" s="267"/>
      <c r="H20" s="268"/>
      <c r="I20" s="269"/>
      <c r="J20" s="269"/>
      <c r="K20" s="270"/>
    </row>
    <row r="21" spans="1:11" ht="20.100000000000001" customHeight="1" x14ac:dyDescent="0.25">
      <c r="A21" s="265"/>
      <c r="B21" s="121"/>
      <c r="C21" s="266"/>
      <c r="D21" s="267"/>
      <c r="E21" s="267"/>
      <c r="F21" s="267"/>
      <c r="G21" s="267"/>
      <c r="H21" s="268"/>
      <c r="I21" s="269"/>
      <c r="J21" s="269"/>
      <c r="K21" s="270"/>
    </row>
    <row r="22" spans="1:11" ht="20.100000000000001" customHeight="1" x14ac:dyDescent="0.25">
      <c r="A22" s="265"/>
      <c r="B22" s="121"/>
      <c r="C22" s="266"/>
      <c r="D22" s="267"/>
      <c r="E22" s="267"/>
      <c r="F22" s="267"/>
      <c r="G22" s="267"/>
      <c r="H22" s="268"/>
      <c r="I22" s="269"/>
      <c r="J22" s="269"/>
      <c r="K22" s="270"/>
    </row>
    <row r="23" spans="1:11" ht="20.100000000000001" customHeight="1" x14ac:dyDescent="0.25">
      <c r="A23" s="265"/>
      <c r="B23" s="121"/>
      <c r="C23" s="266"/>
      <c r="D23" s="267"/>
      <c r="E23" s="267"/>
      <c r="F23" s="267"/>
      <c r="G23" s="267"/>
      <c r="H23" s="268"/>
      <c r="I23" s="269"/>
      <c r="J23" s="269"/>
      <c r="K23" s="270"/>
    </row>
    <row r="24" spans="1:11" s="219" customFormat="1" ht="20.100000000000001" customHeight="1" x14ac:dyDescent="0.25">
      <c r="A24" s="265"/>
      <c r="B24" s="121"/>
      <c r="C24" s="266"/>
      <c r="D24" s="267"/>
      <c r="E24" s="267"/>
      <c r="F24" s="267"/>
      <c r="G24" s="267"/>
      <c r="H24" s="268"/>
      <c r="I24" s="269"/>
      <c r="J24" s="269"/>
      <c r="K24" s="270"/>
    </row>
    <row r="25" spans="1:11" ht="20.100000000000001" customHeight="1" x14ac:dyDescent="0.25">
      <c r="A25" s="265"/>
      <c r="B25" s="121"/>
      <c r="C25" s="266"/>
      <c r="D25" s="267"/>
      <c r="E25" s="267"/>
      <c r="F25" s="267"/>
      <c r="G25" s="267"/>
      <c r="H25" s="268"/>
      <c r="I25" s="269"/>
      <c r="J25" s="269"/>
      <c r="K25" s="270"/>
    </row>
    <row r="26" spans="1:11" ht="20.100000000000001" customHeight="1" x14ac:dyDescent="0.25">
      <c r="A26" s="265"/>
      <c r="B26" s="121"/>
      <c r="C26" s="266"/>
      <c r="D26" s="267"/>
      <c r="E26" s="267"/>
      <c r="F26" s="267"/>
      <c r="G26" s="267"/>
      <c r="H26" s="268"/>
      <c r="I26" s="269"/>
      <c r="J26" s="269"/>
      <c r="K26" s="270"/>
    </row>
    <row r="27" spans="1:11" ht="20.100000000000001" customHeight="1" x14ac:dyDescent="0.25">
      <c r="A27" s="265"/>
      <c r="B27" s="121"/>
      <c r="C27" s="266"/>
      <c r="D27" s="267"/>
      <c r="E27" s="267"/>
      <c r="F27" s="267"/>
      <c r="G27" s="267"/>
      <c r="H27" s="268"/>
      <c r="I27" s="269"/>
      <c r="J27" s="269"/>
      <c r="K27" s="270"/>
    </row>
    <row r="28" spans="1:11" ht="20.100000000000001" customHeight="1" x14ac:dyDescent="0.25">
      <c r="A28" s="265"/>
      <c r="B28" s="121"/>
      <c r="C28" s="266"/>
      <c r="D28" s="267"/>
      <c r="E28" s="267"/>
      <c r="F28" s="267"/>
      <c r="G28" s="267"/>
      <c r="H28" s="268"/>
      <c r="I28" s="269"/>
      <c r="J28" s="269"/>
      <c r="K28" s="270"/>
    </row>
    <row r="29" spans="1:11" ht="20.100000000000001" customHeight="1" x14ac:dyDescent="0.25">
      <c r="A29" s="265"/>
      <c r="B29" s="121"/>
      <c r="C29" s="266"/>
      <c r="D29" s="267"/>
      <c r="E29" s="267"/>
      <c r="F29" s="267"/>
      <c r="G29" s="267"/>
      <c r="H29" s="268"/>
      <c r="I29" s="269"/>
      <c r="J29" s="269"/>
      <c r="K29" s="270"/>
    </row>
    <row r="30" spans="1:11" ht="20.100000000000001" customHeight="1" x14ac:dyDescent="0.25">
      <c r="A30" s="265"/>
      <c r="B30" s="121"/>
      <c r="C30" s="266"/>
      <c r="D30" s="267"/>
      <c r="E30" s="267"/>
      <c r="F30" s="267"/>
      <c r="G30" s="267"/>
      <c r="H30" s="268"/>
      <c r="I30" s="269"/>
      <c r="J30" s="269"/>
      <c r="K30" s="270"/>
    </row>
    <row r="31" spans="1:11" ht="20.100000000000001" customHeight="1" x14ac:dyDescent="0.25">
      <c r="A31" s="265"/>
      <c r="B31" s="121"/>
      <c r="C31" s="266"/>
      <c r="D31" s="267"/>
      <c r="E31" s="267"/>
      <c r="F31" s="267"/>
      <c r="G31" s="267"/>
      <c r="H31" s="268"/>
      <c r="I31" s="269"/>
      <c r="J31" s="269"/>
      <c r="K31" s="270"/>
    </row>
    <row r="32" spans="1:11" ht="20.100000000000001" customHeight="1" x14ac:dyDescent="0.25">
      <c r="A32" s="265"/>
      <c r="B32" s="121"/>
      <c r="C32" s="266"/>
      <c r="D32" s="267"/>
      <c r="E32" s="267"/>
      <c r="F32" s="267"/>
      <c r="G32" s="267"/>
      <c r="H32" s="268"/>
      <c r="I32" s="269"/>
      <c r="J32" s="269"/>
      <c r="K32" s="270"/>
    </row>
    <row r="33" spans="1:11" ht="20.100000000000001" customHeight="1" x14ac:dyDescent="0.25">
      <c r="A33" s="265"/>
      <c r="B33" s="121"/>
      <c r="C33" s="266"/>
      <c r="D33" s="267"/>
      <c r="E33" s="267"/>
      <c r="F33" s="267"/>
      <c r="G33" s="267"/>
      <c r="H33" s="268"/>
      <c r="I33" s="269"/>
      <c r="J33" s="269"/>
      <c r="K33" s="270"/>
    </row>
    <row r="34" spans="1:11" ht="20.100000000000001" customHeight="1" x14ac:dyDescent="0.25">
      <c r="A34" s="265"/>
      <c r="B34" s="121"/>
      <c r="C34" s="266"/>
      <c r="D34" s="267"/>
      <c r="E34" s="267"/>
      <c r="F34" s="267"/>
      <c r="G34" s="267"/>
      <c r="H34" s="268"/>
      <c r="I34" s="269"/>
      <c r="J34" s="269"/>
      <c r="K34" s="270"/>
    </row>
    <row r="35" spans="1:11" ht="20.100000000000001" customHeight="1" x14ac:dyDescent="0.25">
      <c r="A35" s="265"/>
      <c r="B35" s="121"/>
      <c r="C35" s="266"/>
      <c r="D35" s="267"/>
      <c r="E35" s="267"/>
      <c r="F35" s="267"/>
      <c r="G35" s="267"/>
      <c r="H35" s="268"/>
      <c r="I35" s="269"/>
      <c r="J35" s="269"/>
      <c r="K35" s="270"/>
    </row>
    <row r="36" spans="1:11" ht="20.100000000000001" customHeight="1" x14ac:dyDescent="0.25">
      <c r="A36" s="265"/>
      <c r="B36" s="121"/>
      <c r="C36" s="266"/>
      <c r="D36" s="267"/>
      <c r="E36" s="267"/>
      <c r="F36" s="267"/>
      <c r="G36" s="267"/>
      <c r="H36" s="268"/>
      <c r="I36" s="269"/>
      <c r="J36" s="269"/>
      <c r="K36" s="270"/>
    </row>
    <row r="37" spans="1:11" ht="20.100000000000001" customHeight="1" x14ac:dyDescent="0.25">
      <c r="A37" s="265"/>
      <c r="B37" s="121"/>
      <c r="C37" s="266"/>
      <c r="D37" s="267"/>
      <c r="E37" s="267"/>
      <c r="F37" s="267"/>
      <c r="G37" s="267"/>
      <c r="H37" s="268"/>
      <c r="I37" s="269"/>
      <c r="J37" s="269"/>
      <c r="K37" s="270"/>
    </row>
    <row r="38" spans="1:11" ht="20.100000000000001" customHeight="1" x14ac:dyDescent="0.25">
      <c r="A38" s="265"/>
      <c r="B38" s="121"/>
      <c r="C38" s="266"/>
      <c r="D38" s="267"/>
      <c r="E38" s="267"/>
      <c r="F38" s="267"/>
      <c r="G38" s="267"/>
      <c r="H38" s="268"/>
      <c r="I38" s="269"/>
      <c r="J38" s="269"/>
      <c r="K38" s="270"/>
    </row>
    <row r="39" spans="1:11" ht="20.100000000000001" customHeight="1" x14ac:dyDescent="0.25">
      <c r="A39" s="265"/>
      <c r="B39" s="121"/>
      <c r="C39" s="266"/>
      <c r="D39" s="267"/>
      <c r="E39" s="267"/>
      <c r="F39" s="267"/>
      <c r="G39" s="267"/>
      <c r="H39" s="268"/>
      <c r="I39" s="269"/>
      <c r="J39" s="269"/>
      <c r="K39" s="270"/>
    </row>
    <row r="40" spans="1:11" ht="20.100000000000001" customHeight="1" x14ac:dyDescent="0.25">
      <c r="A40" s="265"/>
      <c r="B40" s="121"/>
      <c r="C40" s="266"/>
      <c r="D40" s="267"/>
      <c r="E40" s="267"/>
      <c r="F40" s="267"/>
      <c r="G40" s="267"/>
      <c r="H40" s="268"/>
      <c r="I40" s="269"/>
      <c r="J40" s="269"/>
      <c r="K40" s="270"/>
    </row>
    <row r="41" spans="1:11" ht="20.100000000000001" customHeight="1" x14ac:dyDescent="0.25">
      <c r="A41" s="265"/>
      <c r="B41" s="121"/>
      <c r="C41" s="266"/>
      <c r="D41" s="267"/>
      <c r="E41" s="267"/>
      <c r="F41" s="267"/>
      <c r="G41" s="267"/>
      <c r="H41" s="268"/>
      <c r="I41" s="269"/>
      <c r="J41" s="269"/>
      <c r="K41" s="270"/>
    </row>
    <row r="42" spans="1:11" ht="20.100000000000001" customHeight="1" thickBot="1" x14ac:dyDescent="0.3">
      <c r="A42" s="271"/>
      <c r="B42" s="131"/>
      <c r="C42" s="272"/>
      <c r="D42" s="273"/>
      <c r="E42" s="274"/>
      <c r="F42" s="273"/>
      <c r="G42" s="274"/>
      <c r="H42" s="274"/>
      <c r="I42" s="275"/>
      <c r="J42" s="275"/>
      <c r="K42" s="276"/>
    </row>
    <row r="43" spans="1:11" ht="20.100000000000001" customHeight="1" x14ac:dyDescent="0.25">
      <c r="A43" s="277"/>
      <c r="B43" s="277"/>
      <c r="C43" s="278"/>
      <c r="D43" s="278"/>
      <c r="E43" s="279"/>
      <c r="F43" s="278"/>
      <c r="G43" s="280"/>
      <c r="H43" s="280"/>
    </row>
    <row r="44" spans="1:11" ht="20.100000000000001" customHeight="1" x14ac:dyDescent="0.25">
      <c r="A44" s="281"/>
      <c r="B44" s="281"/>
      <c r="C44" s="282"/>
      <c r="D44" s="283"/>
      <c r="E44" s="283"/>
      <c r="F44" s="283"/>
      <c r="G44" s="283"/>
      <c r="H44" s="284"/>
    </row>
    <row r="45" spans="1:11" ht="20.100000000000001" customHeight="1" x14ac:dyDescent="0.25">
      <c r="A45" s="281"/>
      <c r="B45" s="281"/>
      <c r="C45" s="282"/>
      <c r="D45" s="283"/>
      <c r="E45" s="283"/>
      <c r="F45" s="283"/>
      <c r="G45" s="283"/>
      <c r="H45" s="284"/>
    </row>
    <row r="46" spans="1:11" ht="20.100000000000001" customHeight="1" x14ac:dyDescent="0.25">
      <c r="A46" s="281"/>
      <c r="B46" s="281"/>
      <c r="C46" s="282"/>
      <c r="D46" s="283"/>
      <c r="E46" s="283"/>
      <c r="F46" s="283"/>
      <c r="G46" s="283"/>
      <c r="H46" s="284"/>
    </row>
    <row r="47" spans="1:11" ht="20.100000000000001" customHeight="1" x14ac:dyDescent="0.25">
      <c r="A47" s="285"/>
      <c r="B47" s="285"/>
      <c r="C47" s="282"/>
      <c r="D47" s="283"/>
      <c r="E47" s="283"/>
      <c r="F47" s="283"/>
      <c r="G47" s="283"/>
      <c r="H47" s="284"/>
    </row>
    <row r="50" spans="1:8" x14ac:dyDescent="0.25">
      <c r="A50" s="286"/>
      <c r="B50" s="286"/>
    </row>
    <row r="51" spans="1:8" x14ac:dyDescent="0.25">
      <c r="A51" s="277"/>
      <c r="B51" s="277"/>
      <c r="C51" s="278"/>
      <c r="D51" s="278"/>
      <c r="E51" s="279"/>
      <c r="F51" s="278"/>
      <c r="G51" s="280"/>
      <c r="H51" s="280"/>
    </row>
    <row r="52" spans="1:8" x14ac:dyDescent="0.25">
      <c r="A52" s="281"/>
      <c r="B52" s="281"/>
      <c r="C52" s="282"/>
      <c r="D52" s="283"/>
      <c r="E52" s="283"/>
      <c r="F52" s="283"/>
      <c r="G52" s="283"/>
      <c r="H52" s="284"/>
    </row>
    <row r="53" spans="1:8" x14ac:dyDescent="0.25">
      <c r="A53" s="285"/>
      <c r="B53" s="285"/>
      <c r="C53" s="282"/>
      <c r="D53" s="283"/>
      <c r="E53" s="283"/>
      <c r="F53" s="283"/>
      <c r="G53" s="283"/>
      <c r="H53" s="284"/>
    </row>
    <row r="54" spans="1:8" x14ac:dyDescent="0.25">
      <c r="A54" s="281"/>
      <c r="B54" s="281"/>
      <c r="C54" s="282"/>
      <c r="D54" s="283"/>
      <c r="E54" s="283"/>
      <c r="F54" s="283"/>
      <c r="G54" s="283"/>
      <c r="H54" s="284"/>
    </row>
    <row r="55" spans="1:8" x14ac:dyDescent="0.25">
      <c r="A55" s="281"/>
      <c r="B55" s="281"/>
      <c r="C55" s="282"/>
      <c r="D55" s="283"/>
      <c r="E55" s="283"/>
      <c r="F55" s="283"/>
      <c r="G55" s="283"/>
      <c r="H55" s="284"/>
    </row>
    <row r="56" spans="1:8" x14ac:dyDescent="0.25">
      <c r="A56" s="285"/>
      <c r="B56" s="285"/>
      <c r="C56" s="282"/>
      <c r="D56" s="283"/>
      <c r="E56" s="283"/>
      <c r="F56" s="283"/>
      <c r="G56" s="283"/>
      <c r="H56" s="284"/>
    </row>
    <row r="57" spans="1:8" x14ac:dyDescent="0.25">
      <c r="A57" s="281"/>
      <c r="B57" s="281"/>
      <c r="C57" s="282"/>
      <c r="D57" s="283"/>
      <c r="E57" s="283"/>
      <c r="F57" s="283"/>
      <c r="G57" s="283"/>
      <c r="H57" s="284"/>
    </row>
    <row r="59" spans="1:8" x14ac:dyDescent="0.25">
      <c r="A59" s="96"/>
      <c r="B59" s="96"/>
    </row>
    <row r="60" spans="1:8" x14ac:dyDescent="0.25">
      <c r="A60" s="97"/>
      <c r="B60" s="97"/>
    </row>
  </sheetData>
  <mergeCells count="6">
    <mergeCell ref="A1:K1"/>
    <mergeCell ref="A2:K2"/>
    <mergeCell ref="A3:K3"/>
    <mergeCell ref="A4:K4"/>
    <mergeCell ref="A5:D5"/>
    <mergeCell ref="E5:K5"/>
  </mergeCells>
  <printOptions horizontalCentered="1"/>
  <pageMargins left="0.7" right="0.7" top="0.5" bottom="0.5" header="0" footer="0"/>
  <pageSetup scale="84" fitToHeight="0" orientation="portrait" r:id="rId1"/>
  <headerFooter alignWithMargins="0">
    <oddFooter xml:space="preserve">&amp;C &amp;R </oddFooter>
  </headerFooter>
  <drawing r:id="rId2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4492A-806F-4F20-A3A7-3BF63DCF21DD}">
  <sheetPr>
    <pageSetUpPr fitToPage="1"/>
  </sheetPr>
  <dimension ref="A1:N60"/>
  <sheetViews>
    <sheetView zoomScale="80" zoomScaleNormal="80" workbookViewId="0">
      <selection activeCell="I17" sqref="I17"/>
    </sheetView>
  </sheetViews>
  <sheetFormatPr defaultColWidth="15.7109375" defaultRowHeight="15" x14ac:dyDescent="0.25"/>
  <cols>
    <col min="1" max="1" width="10.7109375" style="4" customWidth="1"/>
    <col min="2" max="2" width="12.85546875" style="4" bestFit="1" customWidth="1"/>
    <col min="3" max="11" width="10.7109375" style="4" customWidth="1"/>
    <col min="12" max="16384" width="15.710937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1"/>
      <c r="M1" s="1"/>
      <c r="N1" s="3"/>
    </row>
    <row r="2" spans="1:14" ht="20.25" x14ac:dyDescent="0.25">
      <c r="A2" s="342" t="s">
        <v>1078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5"/>
      <c r="M2" s="5"/>
      <c r="N2" s="7"/>
    </row>
    <row r="3" spans="1:14" ht="21" x14ac:dyDescent="0.25">
      <c r="A3" s="343" t="s">
        <v>1079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6"/>
      <c r="M3" s="6"/>
      <c r="N3" s="8"/>
    </row>
    <row r="4" spans="1:14" ht="15" customHeight="1" x14ac:dyDescent="0.25">
      <c r="A4" s="449"/>
      <c r="B4" s="449"/>
      <c r="C4" s="449"/>
      <c r="D4" s="449"/>
      <c r="E4" s="449"/>
      <c r="F4" s="449"/>
      <c r="G4" s="449"/>
      <c r="H4" s="449"/>
      <c r="I4" s="449"/>
      <c r="J4" s="449"/>
      <c r="K4" s="449"/>
      <c r="L4" s="9"/>
      <c r="M4" s="9"/>
    </row>
    <row r="5" spans="1:14" ht="18" customHeight="1" x14ac:dyDescent="0.25">
      <c r="A5" s="412" t="s">
        <v>1094</v>
      </c>
      <c r="B5" s="412"/>
      <c r="C5" s="412"/>
      <c r="D5" s="412"/>
      <c r="E5" s="413" t="s">
        <v>1093</v>
      </c>
      <c r="F5" s="413"/>
      <c r="G5" s="413"/>
      <c r="H5" s="413"/>
      <c r="I5" s="413"/>
      <c r="J5" s="413"/>
      <c r="K5" s="413"/>
    </row>
    <row r="6" spans="1:14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1"/>
      <c r="J6" s="102"/>
      <c r="K6" s="102"/>
      <c r="L6" s="102"/>
      <c r="M6" s="102"/>
    </row>
    <row r="7" spans="1:14" ht="36.75" thickBot="1" x14ac:dyDescent="0.3">
      <c r="A7" s="258" t="s">
        <v>86</v>
      </c>
      <c r="B7" s="258" t="s">
        <v>1085</v>
      </c>
      <c r="C7" s="258" t="s">
        <v>272</v>
      </c>
      <c r="D7" s="258" t="s">
        <v>1086</v>
      </c>
      <c r="E7" s="258" t="s">
        <v>89</v>
      </c>
      <c r="F7" s="258" t="s">
        <v>88</v>
      </c>
      <c r="G7" s="259" t="s">
        <v>1087</v>
      </c>
      <c r="H7" s="258" t="s">
        <v>1088</v>
      </c>
      <c r="I7" s="258" t="s">
        <v>1089</v>
      </c>
      <c r="J7" s="259" t="s">
        <v>412</v>
      </c>
      <c r="K7" s="259" t="s">
        <v>1090</v>
      </c>
    </row>
    <row r="8" spans="1:14" ht="20.100000000000001" customHeight="1" x14ac:dyDescent="0.25">
      <c r="A8" s="260"/>
      <c r="B8" s="127"/>
      <c r="C8" s="261"/>
      <c r="D8" s="124"/>
      <c r="E8" s="124"/>
      <c r="F8" s="124"/>
      <c r="G8" s="124"/>
      <c r="H8" s="262"/>
      <c r="I8" s="263"/>
      <c r="J8" s="263"/>
      <c r="K8" s="264"/>
    </row>
    <row r="9" spans="1:14" ht="20.100000000000001" customHeight="1" x14ac:dyDescent="0.25">
      <c r="A9" s="265"/>
      <c r="B9" s="121"/>
      <c r="C9" s="266"/>
      <c r="D9" s="267"/>
      <c r="E9" s="267"/>
      <c r="F9" s="267"/>
      <c r="G9" s="267"/>
      <c r="H9" s="268"/>
      <c r="I9" s="269"/>
      <c r="J9" s="269"/>
      <c r="K9" s="270"/>
    </row>
    <row r="10" spans="1:14" ht="20.100000000000001" customHeight="1" x14ac:dyDescent="0.25">
      <c r="A10" s="265"/>
      <c r="B10" s="121"/>
      <c r="C10" s="266"/>
      <c r="D10" s="267"/>
      <c r="E10" s="267"/>
      <c r="F10" s="267"/>
      <c r="G10" s="267"/>
      <c r="H10" s="268"/>
      <c r="I10" s="269"/>
      <c r="J10" s="269"/>
      <c r="K10" s="270"/>
    </row>
    <row r="11" spans="1:14" ht="20.100000000000001" customHeight="1" x14ac:dyDescent="0.25">
      <c r="A11" s="265"/>
      <c r="B11" s="121"/>
      <c r="C11" s="266"/>
      <c r="D11" s="267"/>
      <c r="E11" s="267"/>
      <c r="F11" s="267"/>
      <c r="G11" s="267"/>
      <c r="H11" s="268"/>
      <c r="I11" s="269"/>
      <c r="J11" s="269"/>
      <c r="K11" s="270"/>
    </row>
    <row r="12" spans="1:14" s="219" customFormat="1" ht="20.100000000000001" customHeight="1" x14ac:dyDescent="0.25">
      <c r="A12" s="265"/>
      <c r="B12" s="121"/>
      <c r="C12" s="266"/>
      <c r="D12" s="267"/>
      <c r="E12" s="267"/>
      <c r="F12" s="267"/>
      <c r="G12" s="267"/>
      <c r="H12" s="268"/>
      <c r="I12" s="269"/>
      <c r="J12" s="269"/>
      <c r="K12" s="270"/>
    </row>
    <row r="13" spans="1:14" s="219" customFormat="1" ht="20.100000000000001" customHeight="1" x14ac:dyDescent="0.25">
      <c r="A13" s="265"/>
      <c r="B13" s="121"/>
      <c r="C13" s="266"/>
      <c r="D13" s="267"/>
      <c r="E13" s="267"/>
      <c r="F13" s="267"/>
      <c r="G13" s="267"/>
      <c r="H13" s="268"/>
      <c r="I13" s="269"/>
      <c r="J13" s="269"/>
      <c r="K13" s="270"/>
    </row>
    <row r="14" spans="1:14" s="219" customFormat="1" ht="20.100000000000001" customHeight="1" x14ac:dyDescent="0.25">
      <c r="A14" s="265"/>
      <c r="B14" s="121"/>
      <c r="C14" s="266"/>
      <c r="D14" s="267"/>
      <c r="E14" s="267"/>
      <c r="F14" s="267"/>
      <c r="G14" s="267"/>
      <c r="H14" s="268"/>
      <c r="I14" s="269"/>
      <c r="J14" s="269"/>
      <c r="K14" s="270"/>
    </row>
    <row r="15" spans="1:14" s="219" customFormat="1" ht="20.100000000000001" customHeight="1" x14ac:dyDescent="0.25">
      <c r="A15" s="265"/>
      <c r="B15" s="121"/>
      <c r="C15" s="266"/>
      <c r="D15" s="267"/>
      <c r="E15" s="267"/>
      <c r="F15" s="267"/>
      <c r="G15" s="267"/>
      <c r="H15" s="268"/>
      <c r="I15" s="269"/>
      <c r="J15" s="269"/>
      <c r="K15" s="270"/>
    </row>
    <row r="16" spans="1:14" s="219" customFormat="1" ht="20.100000000000001" customHeight="1" x14ac:dyDescent="0.25">
      <c r="A16" s="265"/>
      <c r="B16" s="121"/>
      <c r="C16" s="266"/>
      <c r="D16" s="267"/>
      <c r="E16" s="267"/>
      <c r="F16" s="267"/>
      <c r="G16" s="267"/>
      <c r="H16" s="268"/>
      <c r="I16" s="269"/>
      <c r="J16" s="269"/>
      <c r="K16" s="270"/>
    </row>
    <row r="17" spans="1:11" s="219" customFormat="1" ht="20.100000000000001" customHeight="1" x14ac:dyDescent="0.25">
      <c r="A17" s="265"/>
      <c r="B17" s="121"/>
      <c r="C17" s="266"/>
      <c r="D17" s="267"/>
      <c r="E17" s="267"/>
      <c r="F17" s="267"/>
      <c r="G17" s="267"/>
      <c r="H17" s="268"/>
      <c r="I17" s="269"/>
      <c r="J17" s="269"/>
      <c r="K17" s="270"/>
    </row>
    <row r="18" spans="1:11" s="219" customFormat="1" ht="20.100000000000001" customHeight="1" x14ac:dyDescent="0.25">
      <c r="A18" s="265"/>
      <c r="B18" s="121"/>
      <c r="C18" s="266"/>
      <c r="D18" s="267"/>
      <c r="E18" s="267"/>
      <c r="F18" s="267"/>
      <c r="G18" s="267"/>
      <c r="H18" s="268"/>
      <c r="I18" s="269"/>
      <c r="J18" s="269"/>
      <c r="K18" s="270"/>
    </row>
    <row r="19" spans="1:11" s="219" customFormat="1" ht="20.100000000000001" customHeight="1" x14ac:dyDescent="0.25">
      <c r="A19" s="265"/>
      <c r="B19" s="121"/>
      <c r="C19" s="266"/>
      <c r="D19" s="267"/>
      <c r="E19" s="267"/>
      <c r="F19" s="267"/>
      <c r="G19" s="267"/>
      <c r="H19" s="268"/>
      <c r="I19" s="269"/>
      <c r="J19" s="269"/>
      <c r="K19" s="270"/>
    </row>
    <row r="20" spans="1:11" ht="20.100000000000001" customHeight="1" x14ac:dyDescent="0.25">
      <c r="A20" s="265"/>
      <c r="B20" s="121"/>
      <c r="C20" s="266"/>
      <c r="D20" s="267"/>
      <c r="E20" s="267"/>
      <c r="F20" s="267"/>
      <c r="G20" s="267"/>
      <c r="H20" s="268"/>
      <c r="I20" s="269"/>
      <c r="J20" s="269"/>
      <c r="K20" s="270"/>
    </row>
    <row r="21" spans="1:11" ht="20.100000000000001" customHeight="1" x14ac:dyDescent="0.25">
      <c r="A21" s="265"/>
      <c r="B21" s="121"/>
      <c r="C21" s="266"/>
      <c r="D21" s="267"/>
      <c r="E21" s="267"/>
      <c r="F21" s="267"/>
      <c r="G21" s="267"/>
      <c r="H21" s="268"/>
      <c r="I21" s="269"/>
      <c r="J21" s="269"/>
      <c r="K21" s="270"/>
    </row>
    <row r="22" spans="1:11" ht="20.100000000000001" customHeight="1" x14ac:dyDescent="0.25">
      <c r="A22" s="265"/>
      <c r="B22" s="121"/>
      <c r="C22" s="266"/>
      <c r="D22" s="267"/>
      <c r="E22" s="267"/>
      <c r="F22" s="267"/>
      <c r="G22" s="267"/>
      <c r="H22" s="268"/>
      <c r="I22" s="269"/>
      <c r="J22" s="269"/>
      <c r="K22" s="270"/>
    </row>
    <row r="23" spans="1:11" ht="20.100000000000001" customHeight="1" x14ac:dyDescent="0.25">
      <c r="A23" s="265"/>
      <c r="B23" s="121"/>
      <c r="C23" s="266"/>
      <c r="D23" s="267"/>
      <c r="E23" s="267"/>
      <c r="F23" s="267"/>
      <c r="G23" s="267"/>
      <c r="H23" s="268"/>
      <c r="I23" s="269"/>
      <c r="J23" s="269"/>
      <c r="K23" s="270"/>
    </row>
    <row r="24" spans="1:11" s="219" customFormat="1" ht="20.100000000000001" customHeight="1" x14ac:dyDescent="0.25">
      <c r="A24" s="265"/>
      <c r="B24" s="121"/>
      <c r="C24" s="266"/>
      <c r="D24" s="267"/>
      <c r="E24" s="267"/>
      <c r="F24" s="267"/>
      <c r="G24" s="267"/>
      <c r="H24" s="268"/>
      <c r="I24" s="269"/>
      <c r="J24" s="269"/>
      <c r="K24" s="270"/>
    </row>
    <row r="25" spans="1:11" ht="20.100000000000001" customHeight="1" x14ac:dyDescent="0.25">
      <c r="A25" s="265"/>
      <c r="B25" s="121"/>
      <c r="C25" s="266"/>
      <c r="D25" s="267"/>
      <c r="E25" s="267"/>
      <c r="F25" s="267"/>
      <c r="G25" s="267"/>
      <c r="H25" s="268"/>
      <c r="I25" s="269"/>
      <c r="J25" s="269"/>
      <c r="K25" s="270"/>
    </row>
    <row r="26" spans="1:11" ht="20.100000000000001" customHeight="1" x14ac:dyDescent="0.25">
      <c r="A26" s="265"/>
      <c r="B26" s="121"/>
      <c r="C26" s="266"/>
      <c r="D26" s="267"/>
      <c r="E26" s="267"/>
      <c r="F26" s="267"/>
      <c r="G26" s="267"/>
      <c r="H26" s="268"/>
      <c r="I26" s="269"/>
      <c r="J26" s="269"/>
      <c r="K26" s="270"/>
    </row>
    <row r="27" spans="1:11" ht="20.100000000000001" customHeight="1" x14ac:dyDescent="0.25">
      <c r="A27" s="265"/>
      <c r="B27" s="121"/>
      <c r="C27" s="266"/>
      <c r="D27" s="267"/>
      <c r="E27" s="267"/>
      <c r="F27" s="267"/>
      <c r="G27" s="267"/>
      <c r="H27" s="268"/>
      <c r="I27" s="269"/>
      <c r="J27" s="269"/>
      <c r="K27" s="270"/>
    </row>
    <row r="28" spans="1:11" ht="20.100000000000001" customHeight="1" x14ac:dyDescent="0.25">
      <c r="A28" s="265"/>
      <c r="B28" s="121"/>
      <c r="C28" s="266"/>
      <c r="D28" s="267"/>
      <c r="E28" s="267"/>
      <c r="F28" s="267"/>
      <c r="G28" s="267"/>
      <c r="H28" s="268"/>
      <c r="I28" s="269"/>
      <c r="J28" s="269"/>
      <c r="K28" s="270"/>
    </row>
    <row r="29" spans="1:11" ht="20.100000000000001" customHeight="1" x14ac:dyDescent="0.25">
      <c r="A29" s="265"/>
      <c r="B29" s="121"/>
      <c r="C29" s="266"/>
      <c r="D29" s="267"/>
      <c r="E29" s="267"/>
      <c r="F29" s="267"/>
      <c r="G29" s="267"/>
      <c r="H29" s="268"/>
      <c r="I29" s="269"/>
      <c r="J29" s="269"/>
      <c r="K29" s="270"/>
    </row>
    <row r="30" spans="1:11" ht="20.100000000000001" customHeight="1" x14ac:dyDescent="0.25">
      <c r="A30" s="265"/>
      <c r="B30" s="121"/>
      <c r="C30" s="266"/>
      <c r="D30" s="267"/>
      <c r="E30" s="267"/>
      <c r="F30" s="267"/>
      <c r="G30" s="267"/>
      <c r="H30" s="268"/>
      <c r="I30" s="269"/>
      <c r="J30" s="269"/>
      <c r="K30" s="270"/>
    </row>
    <row r="31" spans="1:11" ht="20.100000000000001" customHeight="1" x14ac:dyDescent="0.25">
      <c r="A31" s="265"/>
      <c r="B31" s="121"/>
      <c r="C31" s="266"/>
      <c r="D31" s="267"/>
      <c r="E31" s="267"/>
      <c r="F31" s="267"/>
      <c r="G31" s="267"/>
      <c r="H31" s="268"/>
      <c r="I31" s="269"/>
      <c r="J31" s="269"/>
      <c r="K31" s="270"/>
    </row>
    <row r="32" spans="1:11" ht="20.100000000000001" customHeight="1" x14ac:dyDescent="0.25">
      <c r="A32" s="265"/>
      <c r="B32" s="121"/>
      <c r="C32" s="266"/>
      <c r="D32" s="267"/>
      <c r="E32" s="267"/>
      <c r="F32" s="267"/>
      <c r="G32" s="267"/>
      <c r="H32" s="268"/>
      <c r="I32" s="269"/>
      <c r="J32" s="269"/>
      <c r="K32" s="270"/>
    </row>
    <row r="33" spans="1:11" ht="20.100000000000001" customHeight="1" x14ac:dyDescent="0.25">
      <c r="A33" s="265"/>
      <c r="B33" s="121"/>
      <c r="C33" s="266"/>
      <c r="D33" s="267"/>
      <c r="E33" s="267"/>
      <c r="F33" s="267"/>
      <c r="G33" s="267"/>
      <c r="H33" s="268"/>
      <c r="I33" s="269"/>
      <c r="J33" s="269"/>
      <c r="K33" s="270"/>
    </row>
    <row r="34" spans="1:11" ht="20.100000000000001" customHeight="1" x14ac:dyDescent="0.25">
      <c r="A34" s="265"/>
      <c r="B34" s="121"/>
      <c r="C34" s="266"/>
      <c r="D34" s="267"/>
      <c r="E34" s="267"/>
      <c r="F34" s="267"/>
      <c r="G34" s="267"/>
      <c r="H34" s="268"/>
      <c r="I34" s="269"/>
      <c r="J34" s="269"/>
      <c r="K34" s="270"/>
    </row>
    <row r="35" spans="1:11" ht="20.100000000000001" customHeight="1" x14ac:dyDescent="0.25">
      <c r="A35" s="265"/>
      <c r="B35" s="121"/>
      <c r="C35" s="266"/>
      <c r="D35" s="267"/>
      <c r="E35" s="267"/>
      <c r="F35" s="267"/>
      <c r="G35" s="267"/>
      <c r="H35" s="268"/>
      <c r="I35" s="269"/>
      <c r="J35" s="269"/>
      <c r="K35" s="270"/>
    </row>
    <row r="36" spans="1:11" ht="20.100000000000001" customHeight="1" x14ac:dyDescent="0.25">
      <c r="A36" s="265"/>
      <c r="B36" s="121"/>
      <c r="C36" s="266"/>
      <c r="D36" s="267"/>
      <c r="E36" s="267"/>
      <c r="F36" s="267"/>
      <c r="G36" s="267"/>
      <c r="H36" s="268"/>
      <c r="I36" s="269"/>
      <c r="J36" s="269"/>
      <c r="K36" s="270"/>
    </row>
    <row r="37" spans="1:11" ht="20.100000000000001" customHeight="1" x14ac:dyDescent="0.25">
      <c r="A37" s="265"/>
      <c r="B37" s="121"/>
      <c r="C37" s="266"/>
      <c r="D37" s="267"/>
      <c r="E37" s="267"/>
      <c r="F37" s="267"/>
      <c r="G37" s="267"/>
      <c r="H37" s="268"/>
      <c r="I37" s="269"/>
      <c r="J37" s="269"/>
      <c r="K37" s="270"/>
    </row>
    <row r="38" spans="1:11" ht="20.100000000000001" customHeight="1" x14ac:dyDescent="0.25">
      <c r="A38" s="265"/>
      <c r="B38" s="121"/>
      <c r="C38" s="266"/>
      <c r="D38" s="267"/>
      <c r="E38" s="267"/>
      <c r="F38" s="267"/>
      <c r="G38" s="267"/>
      <c r="H38" s="268"/>
      <c r="I38" s="269"/>
      <c r="J38" s="269"/>
      <c r="K38" s="270"/>
    </row>
    <row r="39" spans="1:11" ht="20.100000000000001" customHeight="1" x14ac:dyDescent="0.25">
      <c r="A39" s="265"/>
      <c r="B39" s="121"/>
      <c r="C39" s="266"/>
      <c r="D39" s="267"/>
      <c r="E39" s="267"/>
      <c r="F39" s="267"/>
      <c r="G39" s="267"/>
      <c r="H39" s="268"/>
      <c r="I39" s="269"/>
      <c r="J39" s="269"/>
      <c r="K39" s="270"/>
    </row>
    <row r="40" spans="1:11" ht="20.100000000000001" customHeight="1" x14ac:dyDescent="0.25">
      <c r="A40" s="265"/>
      <c r="B40" s="121"/>
      <c r="C40" s="266"/>
      <c r="D40" s="267"/>
      <c r="E40" s="267"/>
      <c r="F40" s="267"/>
      <c r="G40" s="267"/>
      <c r="H40" s="268"/>
      <c r="I40" s="269"/>
      <c r="J40" s="269"/>
      <c r="K40" s="270"/>
    </row>
    <row r="41" spans="1:11" ht="20.100000000000001" customHeight="1" x14ac:dyDescent="0.25">
      <c r="A41" s="265"/>
      <c r="B41" s="121"/>
      <c r="C41" s="266"/>
      <c r="D41" s="267"/>
      <c r="E41" s="267"/>
      <c r="F41" s="267"/>
      <c r="G41" s="267"/>
      <c r="H41" s="268"/>
      <c r="I41" s="269"/>
      <c r="J41" s="269"/>
      <c r="K41" s="270"/>
    </row>
    <row r="42" spans="1:11" ht="20.100000000000001" customHeight="1" thickBot="1" x14ac:dyDescent="0.3">
      <c r="A42" s="271"/>
      <c r="B42" s="131"/>
      <c r="C42" s="272"/>
      <c r="D42" s="273"/>
      <c r="E42" s="274"/>
      <c r="F42" s="273"/>
      <c r="G42" s="274"/>
      <c r="H42" s="274"/>
      <c r="I42" s="275"/>
      <c r="J42" s="275"/>
      <c r="K42" s="276"/>
    </row>
    <row r="43" spans="1:11" ht="20.100000000000001" customHeight="1" x14ac:dyDescent="0.25">
      <c r="A43" s="277"/>
      <c r="B43" s="277"/>
      <c r="C43" s="278"/>
      <c r="D43" s="278"/>
      <c r="E43" s="279"/>
      <c r="F43" s="278"/>
      <c r="G43" s="280"/>
      <c r="H43" s="280"/>
    </row>
    <row r="44" spans="1:11" ht="20.100000000000001" customHeight="1" x14ac:dyDescent="0.25">
      <c r="A44" s="281"/>
      <c r="B44" s="281"/>
      <c r="C44" s="282"/>
      <c r="D44" s="283"/>
      <c r="E44" s="283"/>
      <c r="F44" s="283"/>
      <c r="G44" s="283"/>
      <c r="H44" s="284"/>
    </row>
    <row r="45" spans="1:11" ht="20.100000000000001" customHeight="1" x14ac:dyDescent="0.25">
      <c r="A45" s="281"/>
      <c r="B45" s="281"/>
      <c r="C45" s="282"/>
      <c r="D45" s="283"/>
      <c r="E45" s="283"/>
      <c r="F45" s="283"/>
      <c r="G45" s="283"/>
      <c r="H45" s="284"/>
    </row>
    <row r="46" spans="1:11" ht="20.100000000000001" customHeight="1" x14ac:dyDescent="0.25">
      <c r="A46" s="281"/>
      <c r="B46" s="281"/>
      <c r="C46" s="282"/>
      <c r="D46" s="283"/>
      <c r="E46" s="283"/>
      <c r="F46" s="283"/>
      <c r="G46" s="283"/>
      <c r="H46" s="284"/>
    </row>
    <row r="47" spans="1:11" ht="20.100000000000001" customHeight="1" x14ac:dyDescent="0.25">
      <c r="A47" s="285"/>
      <c r="B47" s="285"/>
      <c r="C47" s="282"/>
      <c r="D47" s="283"/>
      <c r="E47" s="283"/>
      <c r="F47" s="283"/>
      <c r="G47" s="283"/>
      <c r="H47" s="284"/>
    </row>
    <row r="50" spans="1:8" x14ac:dyDescent="0.25">
      <c r="A50" s="286"/>
      <c r="B50" s="286"/>
    </row>
    <row r="51" spans="1:8" x14ac:dyDescent="0.25">
      <c r="A51" s="277"/>
      <c r="B51" s="277"/>
      <c r="C51" s="278"/>
      <c r="D51" s="278"/>
      <c r="E51" s="279"/>
      <c r="F51" s="278"/>
      <c r="G51" s="280"/>
      <c r="H51" s="280"/>
    </row>
    <row r="52" spans="1:8" x14ac:dyDescent="0.25">
      <c r="A52" s="281"/>
      <c r="B52" s="281"/>
      <c r="C52" s="282"/>
      <c r="D52" s="283"/>
      <c r="E52" s="283"/>
      <c r="F52" s="283"/>
      <c r="G52" s="283"/>
      <c r="H52" s="284"/>
    </row>
    <row r="53" spans="1:8" x14ac:dyDescent="0.25">
      <c r="A53" s="285"/>
      <c r="B53" s="285"/>
      <c r="C53" s="282"/>
      <c r="D53" s="283"/>
      <c r="E53" s="283"/>
      <c r="F53" s="283"/>
      <c r="G53" s="283"/>
      <c r="H53" s="284"/>
    </row>
    <row r="54" spans="1:8" x14ac:dyDescent="0.25">
      <c r="A54" s="281"/>
      <c r="B54" s="281"/>
      <c r="C54" s="282"/>
      <c r="D54" s="283"/>
      <c r="E54" s="283"/>
      <c r="F54" s="283"/>
      <c r="G54" s="283"/>
      <c r="H54" s="284"/>
    </row>
    <row r="55" spans="1:8" x14ac:dyDescent="0.25">
      <c r="A55" s="281"/>
      <c r="B55" s="281"/>
      <c r="C55" s="282"/>
      <c r="D55" s="283"/>
      <c r="E55" s="283"/>
      <c r="F55" s="283"/>
      <c r="G55" s="283"/>
      <c r="H55" s="284"/>
    </row>
    <row r="56" spans="1:8" x14ac:dyDescent="0.25">
      <c r="A56" s="285"/>
      <c r="B56" s="285"/>
      <c r="C56" s="282"/>
      <c r="D56" s="283"/>
      <c r="E56" s="283"/>
      <c r="F56" s="283"/>
      <c r="G56" s="283"/>
      <c r="H56" s="284"/>
    </row>
    <row r="57" spans="1:8" x14ac:dyDescent="0.25">
      <c r="A57" s="281"/>
      <c r="B57" s="281"/>
      <c r="C57" s="282"/>
      <c r="D57" s="283"/>
      <c r="E57" s="283"/>
      <c r="F57" s="283"/>
      <c r="G57" s="283"/>
      <c r="H57" s="284"/>
    </row>
    <row r="59" spans="1:8" x14ac:dyDescent="0.25">
      <c r="A59" s="96"/>
      <c r="B59" s="96"/>
    </row>
    <row r="60" spans="1:8" x14ac:dyDescent="0.25">
      <c r="A60" s="97"/>
      <c r="B60" s="97"/>
    </row>
  </sheetData>
  <mergeCells count="6">
    <mergeCell ref="A1:K1"/>
    <mergeCell ref="A2:K2"/>
    <mergeCell ref="A3:K3"/>
    <mergeCell ref="A4:K4"/>
    <mergeCell ref="A5:D5"/>
    <mergeCell ref="E5:K5"/>
  </mergeCells>
  <printOptions horizontalCentered="1"/>
  <pageMargins left="0.7" right="0.7" top="0.5" bottom="0.5" header="0" footer="0"/>
  <pageSetup scale="84" fitToHeight="0" orientation="portrait" r:id="rId1"/>
  <headerFooter alignWithMargins="0">
    <oddFooter xml:space="preserve">&amp;C &amp;R 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F45CA0-DF6C-41DA-844D-80854385A5D9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7.2851562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1154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1273</v>
      </c>
      <c r="B8" s="78" t="s">
        <v>1166</v>
      </c>
      <c r="C8" s="74"/>
      <c r="D8" s="74" t="s">
        <v>1098</v>
      </c>
      <c r="E8" s="75">
        <v>6</v>
      </c>
      <c r="F8" s="76">
        <v>150</v>
      </c>
      <c r="G8" s="78"/>
      <c r="H8" s="76">
        <v>100</v>
      </c>
      <c r="I8" s="73"/>
      <c r="J8" s="76">
        <v>130</v>
      </c>
      <c r="K8" s="73"/>
      <c r="L8" s="80"/>
      <c r="M8" s="317"/>
    </row>
    <row r="9" spans="1:14" ht="24.95" customHeight="1" x14ac:dyDescent="0.25">
      <c r="A9" s="72" t="s">
        <v>1155</v>
      </c>
      <c r="B9" s="78" t="s">
        <v>1167</v>
      </c>
      <c r="C9" s="74"/>
      <c r="D9" s="74" t="s">
        <v>1098</v>
      </c>
      <c r="E9" s="75">
        <v>6</v>
      </c>
      <c r="F9" s="76">
        <v>600</v>
      </c>
      <c r="G9" s="78"/>
      <c r="H9" s="76">
        <v>410</v>
      </c>
      <c r="I9" s="73"/>
      <c r="J9" s="76">
        <v>410</v>
      </c>
      <c r="K9" s="73"/>
      <c r="L9" s="80"/>
      <c r="M9" s="317"/>
    </row>
    <row r="10" spans="1:14" ht="24.95" customHeight="1" x14ac:dyDescent="0.25">
      <c r="A10" s="72" t="s">
        <v>1156</v>
      </c>
      <c r="B10" s="78" t="s">
        <v>1168</v>
      </c>
      <c r="C10" s="74"/>
      <c r="D10" s="74" t="s">
        <v>1098</v>
      </c>
      <c r="E10" s="75">
        <v>12</v>
      </c>
      <c r="F10" s="76">
        <v>1800</v>
      </c>
      <c r="G10" s="78"/>
      <c r="H10" s="76">
        <v>330</v>
      </c>
      <c r="I10" s="73"/>
      <c r="J10" s="76">
        <v>1005</v>
      </c>
      <c r="K10" s="73"/>
      <c r="L10" s="80"/>
      <c r="M10" s="317"/>
    </row>
    <row r="11" spans="1:14" ht="24.95" customHeight="1" x14ac:dyDescent="0.25">
      <c r="A11" s="72" t="s">
        <v>1157</v>
      </c>
      <c r="B11" s="78" t="s">
        <v>1169</v>
      </c>
      <c r="C11" s="74"/>
      <c r="D11" s="74" t="s">
        <v>1098</v>
      </c>
      <c r="E11" s="75">
        <v>12</v>
      </c>
      <c r="F11" s="76">
        <v>1950</v>
      </c>
      <c r="G11" s="78"/>
      <c r="H11" s="76">
        <v>1950</v>
      </c>
      <c r="I11" s="73"/>
      <c r="J11" s="76">
        <v>1950</v>
      </c>
      <c r="K11" s="73"/>
      <c r="L11" s="80"/>
      <c r="M11" s="317"/>
    </row>
    <row r="12" spans="1:14" ht="24.95" customHeight="1" x14ac:dyDescent="0.25">
      <c r="A12" s="72" t="s">
        <v>1158</v>
      </c>
      <c r="B12" s="78" t="s">
        <v>1170</v>
      </c>
      <c r="C12" s="74"/>
      <c r="D12" s="74" t="s">
        <v>1098</v>
      </c>
      <c r="E12" s="75">
        <v>8</v>
      </c>
      <c r="F12" s="76">
        <v>850</v>
      </c>
      <c r="G12" s="78"/>
      <c r="H12" s="76">
        <v>0</v>
      </c>
      <c r="I12" s="73"/>
      <c r="J12" s="76">
        <v>425</v>
      </c>
      <c r="K12" s="73"/>
      <c r="L12" s="80"/>
      <c r="M12" s="317"/>
    </row>
    <row r="13" spans="1:14" ht="24.95" customHeight="1" x14ac:dyDescent="0.25">
      <c r="A13" s="72" t="s">
        <v>1159</v>
      </c>
      <c r="B13" s="78" t="s">
        <v>1171</v>
      </c>
      <c r="C13" s="74"/>
      <c r="D13" s="74" t="s">
        <v>1098</v>
      </c>
      <c r="E13" s="75">
        <v>6</v>
      </c>
      <c r="F13" s="76">
        <v>500</v>
      </c>
      <c r="G13" s="78"/>
      <c r="H13" s="76">
        <v>90</v>
      </c>
      <c r="I13" s="73"/>
      <c r="J13" s="76">
        <v>250</v>
      </c>
      <c r="K13" s="73"/>
      <c r="L13" s="80"/>
      <c r="M13" s="317"/>
    </row>
    <row r="14" spans="1:14" ht="24.95" customHeight="1" x14ac:dyDescent="0.25">
      <c r="A14" s="72" t="s">
        <v>1160</v>
      </c>
      <c r="B14" s="78" t="s">
        <v>1170</v>
      </c>
      <c r="C14" s="74"/>
      <c r="D14" s="74" t="s">
        <v>1098</v>
      </c>
      <c r="E14" s="75">
        <v>6</v>
      </c>
      <c r="F14" s="76">
        <v>300</v>
      </c>
      <c r="G14" s="78"/>
      <c r="H14" s="76">
        <v>180</v>
      </c>
      <c r="I14" s="73"/>
      <c r="J14" s="76">
        <v>180</v>
      </c>
      <c r="K14" s="73"/>
      <c r="L14" s="80"/>
      <c r="M14" s="317"/>
    </row>
    <row r="15" spans="1:14" ht="24.95" customHeight="1" x14ac:dyDescent="0.25">
      <c r="A15" s="72" t="s">
        <v>1161</v>
      </c>
      <c r="B15" s="78" t="s">
        <v>1172</v>
      </c>
      <c r="C15" s="74"/>
      <c r="D15" s="74" t="s">
        <v>1098</v>
      </c>
      <c r="E15" s="75">
        <v>14</v>
      </c>
      <c r="F15" s="76">
        <v>2800</v>
      </c>
      <c r="G15" s="78"/>
      <c r="H15" s="76">
        <v>2800</v>
      </c>
      <c r="I15" s="73"/>
      <c r="J15" s="76">
        <v>2800</v>
      </c>
      <c r="K15" s="73"/>
      <c r="L15" s="80"/>
      <c r="M15" s="317"/>
    </row>
    <row r="16" spans="1:14" ht="24.95" customHeight="1" x14ac:dyDescent="0.25">
      <c r="A16" s="72" t="s">
        <v>1162</v>
      </c>
      <c r="B16" s="78" t="s">
        <v>1173</v>
      </c>
      <c r="C16" s="74"/>
      <c r="D16" s="74" t="s">
        <v>1098</v>
      </c>
      <c r="E16" s="75">
        <v>14</v>
      </c>
      <c r="F16" s="76">
        <v>2800</v>
      </c>
      <c r="G16" s="78"/>
      <c r="H16" s="76">
        <v>2800</v>
      </c>
      <c r="I16" s="73"/>
      <c r="J16" s="76">
        <v>2800</v>
      </c>
      <c r="K16" s="73"/>
      <c r="L16" s="80"/>
      <c r="M16" s="317"/>
    </row>
    <row r="17" spans="1:13" ht="24.95" customHeight="1" x14ac:dyDescent="0.25">
      <c r="A17" s="72" t="s">
        <v>1163</v>
      </c>
      <c r="B17" s="78" t="s">
        <v>1174</v>
      </c>
      <c r="C17" s="74"/>
      <c r="D17" s="74" t="s">
        <v>1098</v>
      </c>
      <c r="E17" s="75">
        <v>14</v>
      </c>
      <c r="F17" s="76">
        <v>2800</v>
      </c>
      <c r="G17" s="78"/>
      <c r="H17" s="76">
        <v>2800</v>
      </c>
      <c r="I17" s="73"/>
      <c r="J17" s="76">
        <v>2800</v>
      </c>
      <c r="K17" s="73"/>
      <c r="L17" s="80"/>
      <c r="M17" s="317"/>
    </row>
    <row r="18" spans="1:13" ht="24.95" customHeight="1" x14ac:dyDescent="0.25">
      <c r="A18" s="72" t="s">
        <v>1164</v>
      </c>
      <c r="B18" s="78" t="s">
        <v>1175</v>
      </c>
      <c r="C18" s="74"/>
      <c r="D18" s="74" t="s">
        <v>1098</v>
      </c>
      <c r="E18" s="75">
        <v>8</v>
      </c>
      <c r="F18" s="76">
        <v>1050</v>
      </c>
      <c r="G18" s="78"/>
      <c r="H18" s="76">
        <v>225</v>
      </c>
      <c r="I18" s="73"/>
      <c r="J18" s="76">
        <v>252</v>
      </c>
      <c r="K18" s="73"/>
      <c r="L18" s="80"/>
      <c r="M18" s="317"/>
    </row>
    <row r="19" spans="1:13" ht="24.95" customHeight="1" x14ac:dyDescent="0.25">
      <c r="A19" s="218" t="s">
        <v>1165</v>
      </c>
      <c r="B19" s="78"/>
      <c r="C19" s="74"/>
      <c r="D19" s="74"/>
      <c r="E19" s="75"/>
      <c r="F19" s="217">
        <f>SUM(F8:F18)</f>
        <v>15600</v>
      </c>
      <c r="G19" s="217">
        <f>SUM(G8:G18)</f>
        <v>0</v>
      </c>
      <c r="H19" s="76"/>
      <c r="I19" s="73"/>
      <c r="J19" s="217">
        <f>SUM(J8:J18)</f>
        <v>13002</v>
      </c>
      <c r="K19" s="217">
        <f>SUM(K8:K18)</f>
        <v>0</v>
      </c>
      <c r="L19" s="80"/>
      <c r="M19" s="11"/>
    </row>
    <row r="20" spans="1:13" ht="24.95" customHeight="1" x14ac:dyDescent="0.25">
      <c r="A20" s="72"/>
      <c r="B20" s="78"/>
      <c r="C20" s="74"/>
      <c r="D20" s="74"/>
      <c r="E20" s="75"/>
      <c r="F20" s="76"/>
      <c r="G20" s="78"/>
      <c r="H20" s="76"/>
      <c r="I20" s="73"/>
      <c r="J20" s="76"/>
      <c r="K20" s="73"/>
      <c r="L20" s="80"/>
      <c r="M20" s="11"/>
    </row>
    <row r="21" spans="1:13" ht="24.95" customHeight="1" x14ac:dyDescent="0.25">
      <c r="A21" s="72" t="s">
        <v>1176</v>
      </c>
      <c r="B21" s="78" t="s">
        <v>1188</v>
      </c>
      <c r="C21" s="74"/>
      <c r="D21" s="74" t="s">
        <v>1149</v>
      </c>
      <c r="E21" s="75">
        <v>6</v>
      </c>
      <c r="F21" s="76">
        <v>250</v>
      </c>
      <c r="G21" s="78"/>
      <c r="H21" s="76">
        <v>50</v>
      </c>
      <c r="I21" s="73"/>
      <c r="J21" s="76"/>
      <c r="K21" s="73"/>
      <c r="L21" s="80"/>
      <c r="M21" s="11"/>
    </row>
    <row r="22" spans="1:13" ht="24.95" customHeight="1" x14ac:dyDescent="0.25">
      <c r="A22" s="72" t="s">
        <v>1177</v>
      </c>
      <c r="B22" s="78" t="s">
        <v>1189</v>
      </c>
      <c r="C22" s="74"/>
      <c r="D22" s="74" t="s">
        <v>1149</v>
      </c>
      <c r="E22" s="75">
        <v>12</v>
      </c>
      <c r="F22" s="76">
        <v>2050</v>
      </c>
      <c r="G22" s="78"/>
      <c r="H22" s="76">
        <v>410</v>
      </c>
      <c r="I22" s="73"/>
      <c r="J22" s="76"/>
      <c r="K22" s="73"/>
      <c r="L22" s="80"/>
      <c r="M22" s="11"/>
    </row>
    <row r="23" spans="1:13" ht="24.95" customHeight="1" x14ac:dyDescent="0.25">
      <c r="A23" s="72" t="s">
        <v>1178</v>
      </c>
      <c r="B23" s="78" t="s">
        <v>1190</v>
      </c>
      <c r="C23" s="74"/>
      <c r="D23" s="74" t="s">
        <v>1149</v>
      </c>
      <c r="E23" s="75">
        <v>10</v>
      </c>
      <c r="F23" s="76">
        <v>1650</v>
      </c>
      <c r="G23" s="78"/>
      <c r="H23" s="76">
        <v>330</v>
      </c>
      <c r="I23" s="73"/>
      <c r="J23" s="76"/>
      <c r="K23" s="73"/>
      <c r="L23" s="80"/>
      <c r="M23" s="11"/>
    </row>
    <row r="24" spans="1:13" ht="24.95" customHeight="1" x14ac:dyDescent="0.25">
      <c r="A24" s="72" t="s">
        <v>1179</v>
      </c>
      <c r="B24" s="78" t="s">
        <v>1169</v>
      </c>
      <c r="C24" s="74"/>
      <c r="D24" s="74" t="s">
        <v>1149</v>
      </c>
      <c r="E24" s="75">
        <v>10</v>
      </c>
      <c r="F24" s="76">
        <v>1250</v>
      </c>
      <c r="G24" s="78"/>
      <c r="H24" s="76">
        <v>250</v>
      </c>
      <c r="I24" s="73"/>
      <c r="J24" s="76"/>
      <c r="K24" s="73"/>
      <c r="L24" s="80"/>
      <c r="M24" s="11"/>
    </row>
    <row r="25" spans="1:13" ht="24.95" customHeight="1" x14ac:dyDescent="0.25">
      <c r="A25" s="72" t="s">
        <v>1180</v>
      </c>
      <c r="B25" s="78" t="s">
        <v>1170</v>
      </c>
      <c r="C25" s="74"/>
      <c r="D25" s="74" t="s">
        <v>1149</v>
      </c>
      <c r="E25" s="75">
        <v>10</v>
      </c>
      <c r="F25" s="76">
        <v>1150</v>
      </c>
      <c r="G25" s="78"/>
      <c r="H25" s="76">
        <v>230</v>
      </c>
      <c r="I25" s="73"/>
      <c r="J25" s="76"/>
      <c r="K25" s="73"/>
      <c r="L25" s="80"/>
      <c r="M25" s="11"/>
    </row>
    <row r="26" spans="1:13" ht="24.95" customHeight="1" x14ac:dyDescent="0.25">
      <c r="A26" s="72" t="s">
        <v>1181</v>
      </c>
      <c r="B26" s="78" t="s">
        <v>1171</v>
      </c>
      <c r="C26" s="74"/>
      <c r="D26" s="74" t="s">
        <v>1149</v>
      </c>
      <c r="E26" s="75">
        <v>8</v>
      </c>
      <c r="F26" s="76">
        <v>700</v>
      </c>
      <c r="G26" s="78"/>
      <c r="H26" s="76">
        <v>140</v>
      </c>
      <c r="I26" s="73"/>
      <c r="J26" s="76"/>
      <c r="K26" s="73"/>
      <c r="L26" s="80"/>
      <c r="M26" s="11"/>
    </row>
    <row r="27" spans="1:13" ht="24.95" customHeight="1" x14ac:dyDescent="0.25">
      <c r="A27" s="72" t="s">
        <v>1182</v>
      </c>
      <c r="B27" s="78" t="s">
        <v>1170</v>
      </c>
      <c r="C27" s="74"/>
      <c r="D27" s="74" t="s">
        <v>1149</v>
      </c>
      <c r="E27" s="75">
        <v>8</v>
      </c>
      <c r="F27" s="76">
        <v>950</v>
      </c>
      <c r="G27" s="78"/>
      <c r="H27" s="76">
        <v>190</v>
      </c>
      <c r="I27" s="73"/>
      <c r="J27" s="76"/>
      <c r="K27" s="73"/>
      <c r="L27" s="80"/>
      <c r="M27" s="11"/>
    </row>
    <row r="28" spans="1:13" ht="24.95" customHeight="1" x14ac:dyDescent="0.25">
      <c r="A28" s="72" t="s">
        <v>1183</v>
      </c>
      <c r="B28" s="78" t="s">
        <v>1172</v>
      </c>
      <c r="C28" s="74"/>
      <c r="D28" s="74" t="s">
        <v>1149</v>
      </c>
      <c r="E28" s="75">
        <v>12</v>
      </c>
      <c r="F28" s="76">
        <v>2350</v>
      </c>
      <c r="G28" s="78"/>
      <c r="H28" s="76">
        <v>470</v>
      </c>
      <c r="I28" s="73"/>
      <c r="J28" s="76"/>
      <c r="K28" s="73"/>
      <c r="L28" s="80"/>
      <c r="M28" s="11"/>
    </row>
    <row r="29" spans="1:13" ht="24.95" customHeight="1" x14ac:dyDescent="0.25">
      <c r="A29" s="72" t="s">
        <v>1184</v>
      </c>
      <c r="B29" s="78" t="s">
        <v>1173</v>
      </c>
      <c r="C29" s="74"/>
      <c r="D29" s="74" t="s">
        <v>1149</v>
      </c>
      <c r="E29" s="75">
        <v>12</v>
      </c>
      <c r="F29" s="76">
        <v>2350</v>
      </c>
      <c r="G29" s="78"/>
      <c r="H29" s="76">
        <v>470</v>
      </c>
      <c r="I29" s="73"/>
      <c r="J29" s="76"/>
      <c r="K29" s="73"/>
      <c r="L29" s="80"/>
      <c r="M29" s="11"/>
    </row>
    <row r="30" spans="1:13" ht="24.95" customHeight="1" x14ac:dyDescent="0.25">
      <c r="A30" s="72" t="s">
        <v>1185</v>
      </c>
      <c r="B30" s="78" t="s">
        <v>1174</v>
      </c>
      <c r="C30" s="74"/>
      <c r="D30" s="74" t="s">
        <v>1149</v>
      </c>
      <c r="E30" s="75">
        <v>12</v>
      </c>
      <c r="F30" s="76">
        <v>2350</v>
      </c>
      <c r="G30" s="78"/>
      <c r="H30" s="76">
        <v>470</v>
      </c>
      <c r="I30" s="73"/>
      <c r="J30" s="217"/>
      <c r="K30" s="217"/>
      <c r="L30" s="80"/>
      <c r="M30" s="11"/>
    </row>
    <row r="31" spans="1:13" ht="25.5" customHeight="1" x14ac:dyDescent="0.25">
      <c r="A31" s="72" t="s">
        <v>1186</v>
      </c>
      <c r="B31" s="78" t="s">
        <v>1191</v>
      </c>
      <c r="C31" s="74"/>
      <c r="D31" s="74" t="s">
        <v>1149</v>
      </c>
      <c r="E31" s="75">
        <v>10</v>
      </c>
      <c r="F31" s="76">
        <v>1250</v>
      </c>
      <c r="G31" s="78"/>
      <c r="H31" s="76">
        <v>250</v>
      </c>
      <c r="I31" s="73"/>
      <c r="J31" s="76"/>
      <c r="K31" s="73"/>
      <c r="L31" s="80"/>
      <c r="M31" s="11"/>
    </row>
    <row r="32" spans="1:13" ht="25.5" customHeight="1" x14ac:dyDescent="0.25">
      <c r="A32" s="218" t="s">
        <v>1187</v>
      </c>
      <c r="B32" s="78"/>
      <c r="C32" s="74"/>
      <c r="D32" s="74"/>
      <c r="E32" s="75"/>
      <c r="F32" s="217">
        <f>SUM(F21:F31)</f>
        <v>16300</v>
      </c>
      <c r="G32" s="217">
        <f>SUM(G21:G31)</f>
        <v>0</v>
      </c>
      <c r="H32" s="76"/>
      <c r="I32" s="73"/>
      <c r="J32" s="76"/>
      <c r="K32" s="73"/>
      <c r="L32" s="80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22D61A-A21E-4C71-991B-0FAE5BA1F960}">
  <sheetPr>
    <pageSetUpPr fitToPage="1"/>
  </sheetPr>
  <dimension ref="A1:N52"/>
  <sheetViews>
    <sheetView topLeftCell="A4" zoomScale="80" zoomScaleNormal="80" workbookViewId="0">
      <selection activeCell="H5" sqref="H5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8554687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1043</v>
      </c>
      <c r="B5" s="10"/>
      <c r="C5" s="345" t="s">
        <v>1061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  <c r="I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4" ht="15.75" x14ac:dyDescent="0.25">
      <c r="A10" s="18" t="s">
        <v>5</v>
      </c>
      <c r="B10" s="358" t="s">
        <v>1293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1284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1287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1304</v>
      </c>
    </row>
    <row r="13" spans="1:14" ht="15.75" x14ac:dyDescent="0.25">
      <c r="A13" s="18" t="s">
        <v>8</v>
      </c>
      <c r="B13" s="358" t="s">
        <v>1326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1305</v>
      </c>
    </row>
    <row r="14" spans="1:14" ht="15.75" x14ac:dyDescent="0.25">
      <c r="A14" s="18" t="s">
        <v>8</v>
      </c>
      <c r="B14" s="358" t="s">
        <v>1327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1328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1329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  <c r="I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1296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 t="s">
        <v>1367</v>
      </c>
      <c r="C28" s="38"/>
      <c r="D28" s="23"/>
      <c r="E28" s="18" t="s">
        <v>18</v>
      </c>
      <c r="F28" s="37" t="s">
        <v>1074</v>
      </c>
      <c r="G28" s="38"/>
      <c r="H28" s="11"/>
      <c r="I28" s="11"/>
    </row>
    <row r="29" spans="1:9" ht="15.75" x14ac:dyDescent="0.25">
      <c r="A29" s="18" t="s">
        <v>19</v>
      </c>
      <c r="B29" s="39" t="s">
        <v>1377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1370</v>
      </c>
      <c r="C30" s="42"/>
      <c r="D30" s="23"/>
      <c r="E30" s="18" t="s">
        <v>20</v>
      </c>
      <c r="F30" s="39" t="s">
        <v>1374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  <c r="I33" s="11"/>
    </row>
    <row r="34" spans="1:9" ht="16.5" thickBot="1" x14ac:dyDescent="0.3">
      <c r="A34" s="22" t="s">
        <v>24</v>
      </c>
      <c r="B34" s="46" t="s">
        <v>1371</v>
      </c>
      <c r="C34" s="47"/>
      <c r="D34" s="23"/>
      <c r="E34" s="22" t="s">
        <v>24</v>
      </c>
      <c r="F34" s="44" t="s">
        <v>1375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1369</v>
      </c>
      <c r="C40" s="40"/>
      <c r="D40" s="23"/>
      <c r="E40" s="18" t="s">
        <v>28</v>
      </c>
      <c r="F40" s="56" t="s">
        <v>1373</v>
      </c>
      <c r="G40" s="40"/>
      <c r="H40" s="11"/>
      <c r="I40" s="11"/>
    </row>
    <row r="41" spans="1:9" ht="15.75" x14ac:dyDescent="0.25">
      <c r="A41" s="18" t="s">
        <v>29</v>
      </c>
      <c r="B41" s="31" t="s">
        <v>1372</v>
      </c>
      <c r="C41" s="40"/>
      <c r="D41" s="23"/>
      <c r="E41" s="18" t="s">
        <v>9</v>
      </c>
      <c r="F41" s="41"/>
      <c r="G41" s="38"/>
      <c r="H41" s="11" t="s">
        <v>1346</v>
      </c>
      <c r="I41" s="11">
        <v>213.9</v>
      </c>
    </row>
    <row r="42" spans="1:9" ht="15.75" x14ac:dyDescent="0.25">
      <c r="A42" s="18" t="s">
        <v>30</v>
      </c>
      <c r="B42" s="39" t="s">
        <v>1376</v>
      </c>
      <c r="C42" s="42"/>
      <c r="D42" s="23"/>
      <c r="E42" s="57"/>
      <c r="F42" s="58"/>
      <c r="G42" s="59"/>
      <c r="H42" s="11" t="s">
        <v>1345</v>
      </c>
      <c r="I42" s="11">
        <v>29.91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1368</v>
      </c>
      <c r="C47" s="66"/>
      <c r="D47" s="23"/>
      <c r="E47" s="67" t="s">
        <v>33</v>
      </c>
      <c r="F47" s="46" t="s">
        <v>1348</v>
      </c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4854B6-D485-4D4E-933B-66A3D227BF0C}">
  <sheetPr>
    <pageSetUpPr fitToPage="1"/>
  </sheetPr>
  <dimension ref="A1:M51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13.425781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518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519</v>
      </c>
      <c r="B8" s="73" t="s">
        <v>525</v>
      </c>
      <c r="C8" s="74"/>
      <c r="D8" s="74" t="s">
        <v>213</v>
      </c>
      <c r="E8" s="75">
        <v>8</v>
      </c>
      <c r="F8" s="76">
        <v>500</v>
      </c>
      <c r="G8" s="73"/>
      <c r="H8" s="76">
        <v>500</v>
      </c>
      <c r="I8" s="73"/>
      <c r="J8" s="76">
        <v>500</v>
      </c>
      <c r="K8" s="73"/>
      <c r="L8" s="77"/>
      <c r="M8" s="317">
        <v>2.61</v>
      </c>
    </row>
    <row r="9" spans="1:13" ht="24.95" customHeight="1" x14ac:dyDescent="0.25">
      <c r="A9" s="72" t="s">
        <v>520</v>
      </c>
      <c r="B9" s="78" t="s">
        <v>525</v>
      </c>
      <c r="C9" s="74"/>
      <c r="D9" s="74" t="s">
        <v>213</v>
      </c>
      <c r="E9" s="75">
        <v>6</v>
      </c>
      <c r="F9" s="76">
        <v>300</v>
      </c>
      <c r="G9" s="78"/>
      <c r="H9" s="76">
        <v>290</v>
      </c>
      <c r="I9" s="73"/>
      <c r="J9" s="76">
        <v>290</v>
      </c>
      <c r="K9" s="73"/>
      <c r="L9" s="79"/>
      <c r="M9" s="318">
        <v>2.58</v>
      </c>
    </row>
    <row r="10" spans="1:13" ht="24.95" customHeight="1" x14ac:dyDescent="0.25">
      <c r="A10" s="72" t="s">
        <v>521</v>
      </c>
      <c r="B10" s="78" t="s">
        <v>526</v>
      </c>
      <c r="C10" s="74"/>
      <c r="D10" s="74" t="s">
        <v>213</v>
      </c>
      <c r="E10" s="75">
        <v>14</v>
      </c>
      <c r="F10" s="76">
        <v>2200</v>
      </c>
      <c r="G10" s="78"/>
      <c r="H10" s="76">
        <v>0</v>
      </c>
      <c r="I10" s="73"/>
      <c r="J10" s="76">
        <v>1100</v>
      </c>
      <c r="K10" s="73"/>
      <c r="L10" s="80"/>
      <c r="M10" s="318">
        <v>6.06</v>
      </c>
    </row>
    <row r="11" spans="1:13" ht="24.95" customHeight="1" x14ac:dyDescent="0.25">
      <c r="A11" s="72" t="s">
        <v>522</v>
      </c>
      <c r="B11" s="78" t="s">
        <v>527</v>
      </c>
      <c r="C11" s="74"/>
      <c r="D11" s="74" t="s">
        <v>213</v>
      </c>
      <c r="E11" s="75">
        <v>8</v>
      </c>
      <c r="F11" s="76">
        <v>550</v>
      </c>
      <c r="G11" s="78"/>
      <c r="H11" s="76">
        <v>0</v>
      </c>
      <c r="I11" s="73"/>
      <c r="J11" s="76">
        <v>275</v>
      </c>
      <c r="K11" s="73"/>
      <c r="L11" s="80"/>
      <c r="M11" s="318">
        <v>1.2</v>
      </c>
    </row>
    <row r="12" spans="1:13" ht="24.95" customHeight="1" x14ac:dyDescent="0.25">
      <c r="A12" s="72" t="s">
        <v>523</v>
      </c>
      <c r="B12" s="78" t="s">
        <v>528</v>
      </c>
      <c r="C12" s="74"/>
      <c r="D12" s="74" t="s">
        <v>213</v>
      </c>
      <c r="E12" s="75" t="s">
        <v>530</v>
      </c>
      <c r="F12" s="76">
        <v>4350</v>
      </c>
      <c r="G12" s="78"/>
      <c r="H12" s="76">
        <v>870</v>
      </c>
      <c r="I12" s="73"/>
      <c r="J12" s="76">
        <v>2175</v>
      </c>
      <c r="K12" s="73"/>
      <c r="L12" s="80"/>
      <c r="M12" s="318">
        <v>5.56</v>
      </c>
    </row>
    <row r="13" spans="1:13" ht="24.95" customHeight="1" x14ac:dyDescent="0.25">
      <c r="A13" s="72" t="s">
        <v>524</v>
      </c>
      <c r="B13" s="78" t="s">
        <v>529</v>
      </c>
      <c r="C13" s="74"/>
      <c r="D13" s="74" t="s">
        <v>213</v>
      </c>
      <c r="E13" s="75">
        <v>12</v>
      </c>
      <c r="F13" s="76">
        <v>1450</v>
      </c>
      <c r="G13" s="78"/>
      <c r="H13" s="76">
        <v>0</v>
      </c>
      <c r="I13" s="73"/>
      <c r="J13" s="76">
        <v>725</v>
      </c>
      <c r="K13" s="73"/>
      <c r="L13" s="79"/>
      <c r="M13" s="318">
        <v>2.23</v>
      </c>
    </row>
    <row r="14" spans="1:13" ht="24.95" customHeight="1" x14ac:dyDescent="0.25">
      <c r="A14" s="218" t="s">
        <v>1204</v>
      </c>
      <c r="B14" s="78"/>
      <c r="C14" s="74"/>
      <c r="D14" s="74"/>
      <c r="E14" s="75"/>
      <c r="F14" s="217">
        <f>SUM(F8:F13)</f>
        <v>9350</v>
      </c>
      <c r="G14" s="217">
        <f>SUM(G8:G13)</f>
        <v>0</v>
      </c>
      <c r="H14" s="76"/>
      <c r="I14" s="73"/>
      <c r="J14" s="217">
        <f>SUM(J8:J13)</f>
        <v>5065</v>
      </c>
      <c r="K14" s="217">
        <f>SUM(K8:K13)</f>
        <v>0</v>
      </c>
      <c r="L14" s="80"/>
    </row>
    <row r="15" spans="1:13" ht="24.95" customHeight="1" x14ac:dyDescent="0.25">
      <c r="A15" s="72"/>
      <c r="B15" s="78"/>
      <c r="C15" s="74"/>
      <c r="D15" s="74"/>
      <c r="E15" s="75"/>
      <c r="F15" s="76"/>
      <c r="G15" s="78"/>
      <c r="H15" s="76"/>
      <c r="I15" s="73"/>
      <c r="J15" s="76"/>
      <c r="K15" s="73"/>
      <c r="L15" s="80"/>
    </row>
    <row r="16" spans="1:13" ht="24.95" customHeight="1" x14ac:dyDescent="0.25">
      <c r="A16" s="72"/>
      <c r="B16" s="78"/>
      <c r="C16" s="74"/>
      <c r="D16" s="74"/>
      <c r="E16" s="75"/>
      <c r="F16" s="76"/>
      <c r="G16" s="78"/>
      <c r="H16" s="76"/>
      <c r="I16" s="73"/>
      <c r="J16" s="76"/>
      <c r="K16" s="73"/>
      <c r="L16" s="79"/>
    </row>
    <row r="17" spans="1:12" ht="24.95" customHeight="1" x14ac:dyDescent="0.25">
      <c r="A17" s="72"/>
      <c r="B17" s="78"/>
      <c r="C17" s="74"/>
      <c r="D17" s="74"/>
      <c r="E17" s="75"/>
      <c r="F17" s="76"/>
      <c r="G17" s="78"/>
      <c r="H17" s="76"/>
      <c r="I17" s="73"/>
      <c r="J17" s="75"/>
      <c r="K17" s="73"/>
      <c r="L17" s="80"/>
    </row>
    <row r="18" spans="1:12" ht="24.95" customHeight="1" x14ac:dyDescent="0.25">
      <c r="A18" s="72"/>
      <c r="B18" s="78"/>
      <c r="C18" s="74"/>
      <c r="D18" s="74"/>
      <c r="E18" s="75"/>
      <c r="F18" s="76"/>
      <c r="G18" s="78"/>
      <c r="H18" s="76"/>
      <c r="I18" s="73"/>
      <c r="J18" s="76"/>
      <c r="K18" s="73"/>
      <c r="L18" s="80"/>
    </row>
    <row r="19" spans="1:12" ht="24.95" customHeight="1" x14ac:dyDescent="0.25">
      <c r="A19" s="72"/>
      <c r="B19" s="78"/>
      <c r="C19" s="74"/>
      <c r="D19" s="74"/>
      <c r="E19" s="75"/>
      <c r="F19" s="76"/>
      <c r="G19" s="78"/>
      <c r="H19" s="76"/>
      <c r="I19" s="73"/>
      <c r="J19" s="76"/>
      <c r="K19" s="73"/>
      <c r="L19" s="80"/>
    </row>
    <row r="20" spans="1:12" ht="24.95" customHeight="1" x14ac:dyDescent="0.25">
      <c r="A20" s="72"/>
      <c r="B20" s="78"/>
      <c r="C20" s="74"/>
      <c r="D20" s="74"/>
      <c r="E20" s="75"/>
      <c r="F20" s="76"/>
      <c r="G20" s="78"/>
      <c r="H20" s="76"/>
      <c r="I20" s="73"/>
      <c r="J20" s="76"/>
      <c r="K20" s="73"/>
      <c r="L20" s="80"/>
    </row>
    <row r="21" spans="1:12" ht="24.95" customHeight="1" x14ac:dyDescent="0.25">
      <c r="A21" s="72"/>
      <c r="B21" s="78"/>
      <c r="C21" s="74"/>
      <c r="D21" s="74"/>
      <c r="E21" s="75"/>
      <c r="F21" s="76"/>
      <c r="G21" s="78"/>
      <c r="H21" s="76"/>
      <c r="I21" s="73"/>
      <c r="J21" s="76"/>
      <c r="K21" s="73"/>
      <c r="L21" s="80"/>
    </row>
    <row r="22" spans="1:12" ht="24.95" customHeight="1" x14ac:dyDescent="0.25">
      <c r="A22" s="72"/>
      <c r="B22" s="78"/>
      <c r="C22" s="74"/>
      <c r="D22" s="74"/>
      <c r="E22" s="75"/>
      <c r="F22" s="76"/>
      <c r="G22" s="78"/>
      <c r="H22" s="76"/>
      <c r="I22" s="73"/>
      <c r="J22" s="76"/>
      <c r="K22" s="73"/>
      <c r="L22" s="80"/>
    </row>
    <row r="23" spans="1:12" ht="24.95" customHeight="1" x14ac:dyDescent="0.25">
      <c r="A23" s="72"/>
      <c r="B23" s="78"/>
      <c r="C23" s="74"/>
      <c r="D23" s="74"/>
      <c r="E23" s="75"/>
      <c r="F23" s="76"/>
      <c r="G23" s="78"/>
      <c r="H23" s="76"/>
      <c r="I23" s="73"/>
      <c r="J23" s="76"/>
      <c r="K23" s="73"/>
      <c r="L23" s="80"/>
    </row>
    <row r="24" spans="1:12" ht="24.95" customHeight="1" x14ac:dyDescent="0.25">
      <c r="A24" s="72"/>
      <c r="B24" s="78"/>
      <c r="C24" s="74"/>
      <c r="D24" s="74"/>
      <c r="E24" s="75"/>
      <c r="F24" s="76"/>
      <c r="G24" s="78"/>
      <c r="H24" s="76"/>
      <c r="I24" s="73"/>
      <c r="J24" s="76"/>
      <c r="K24" s="73"/>
      <c r="L24" s="80"/>
    </row>
    <row r="25" spans="1:12" ht="24.95" customHeight="1" x14ac:dyDescent="0.25">
      <c r="A25" s="72"/>
      <c r="B25" s="78"/>
      <c r="C25" s="74"/>
      <c r="D25" s="74"/>
      <c r="E25" s="75"/>
      <c r="F25" s="76"/>
      <c r="G25" s="78"/>
      <c r="H25" s="76"/>
      <c r="I25" s="73"/>
      <c r="J25" s="76"/>
      <c r="K25" s="73"/>
      <c r="L25" s="80"/>
    </row>
    <row r="26" spans="1:12" ht="24.95" customHeight="1" x14ac:dyDescent="0.25">
      <c r="A26" s="72"/>
      <c r="B26" s="78"/>
      <c r="C26" s="74"/>
      <c r="D26" s="74"/>
      <c r="E26" s="75"/>
      <c r="F26" s="76"/>
      <c r="G26" s="78"/>
      <c r="H26" s="76"/>
      <c r="I26" s="73"/>
      <c r="J26" s="76"/>
      <c r="K26" s="73"/>
      <c r="L26" s="80"/>
    </row>
    <row r="27" spans="1:12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80"/>
    </row>
    <row r="28" spans="1:12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9"/>
    </row>
    <row r="29" spans="1:12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80"/>
    </row>
    <row r="30" spans="1:12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80"/>
    </row>
    <row r="31" spans="1:12" ht="25.5" customHeight="1" x14ac:dyDescent="0.25">
      <c r="A31" s="72"/>
      <c r="B31" s="81"/>
      <c r="C31" s="82"/>
      <c r="D31" s="82"/>
      <c r="E31" s="83"/>
      <c r="F31" s="84"/>
      <c r="G31" s="81"/>
      <c r="H31" s="84"/>
      <c r="I31" s="85"/>
      <c r="J31" s="84"/>
      <c r="K31" s="85"/>
      <c r="L31" s="86"/>
    </row>
    <row r="32" spans="1:12" ht="25.5" customHeight="1" x14ac:dyDescent="0.25">
      <c r="A32" s="72"/>
      <c r="B32" s="78"/>
      <c r="C32" s="87"/>
      <c r="D32" s="87"/>
      <c r="E32" s="87"/>
      <c r="F32" s="88"/>
      <c r="G32" s="78"/>
      <c r="H32" s="88"/>
      <c r="I32" s="78"/>
      <c r="J32" s="88"/>
      <c r="K32" s="78"/>
      <c r="L32" s="80"/>
    </row>
    <row r="33" spans="1:12" ht="25.5" customHeight="1" x14ac:dyDescent="0.25">
      <c r="A33" s="72"/>
      <c r="B33" s="78"/>
      <c r="C33" s="87"/>
      <c r="D33" s="87"/>
      <c r="E33" s="87"/>
      <c r="F33" s="88"/>
      <c r="G33" s="78"/>
      <c r="H33" s="88"/>
      <c r="I33" s="78"/>
      <c r="J33" s="88"/>
      <c r="K33" s="78"/>
      <c r="L33" s="80"/>
    </row>
    <row r="34" spans="1:12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</row>
    <row r="35" spans="1:12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</row>
    <row r="36" spans="1:12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</row>
    <row r="37" spans="1:12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</row>
    <row r="38" spans="1:12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2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</row>
    <row r="40" spans="1:12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50" spans="1:1" x14ac:dyDescent="0.25">
      <c r="A50" s="96"/>
    </row>
    <row r="51" spans="1:1" x14ac:dyDescent="0.25">
      <c r="A51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A3E22-E5A1-4949-A206-AD9B77A7054A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16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7.14062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1192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1193</v>
      </c>
      <c r="B8" s="73" t="s">
        <v>1194</v>
      </c>
      <c r="C8" s="74"/>
      <c r="D8" s="74" t="s">
        <v>1098</v>
      </c>
      <c r="E8" s="75">
        <v>12</v>
      </c>
      <c r="F8" s="76">
        <v>2000</v>
      </c>
      <c r="G8" s="73"/>
      <c r="H8" s="76">
        <v>2000</v>
      </c>
      <c r="I8" s="73"/>
      <c r="J8" s="76">
        <v>2000</v>
      </c>
      <c r="K8" s="73"/>
      <c r="L8" s="77"/>
      <c r="M8" s="317"/>
    </row>
    <row r="9" spans="1:14" ht="24.95" customHeight="1" x14ac:dyDescent="0.25">
      <c r="A9" s="72" t="s">
        <v>1195</v>
      </c>
      <c r="B9" s="73" t="s">
        <v>1170</v>
      </c>
      <c r="C9" s="74"/>
      <c r="D9" s="74" t="s">
        <v>1098</v>
      </c>
      <c r="E9" s="75">
        <v>8</v>
      </c>
      <c r="F9" s="76">
        <v>850</v>
      </c>
      <c r="G9" s="73"/>
      <c r="H9" s="76">
        <v>0</v>
      </c>
      <c r="I9" s="73"/>
      <c r="J9" s="76">
        <v>425</v>
      </c>
      <c r="K9" s="73"/>
      <c r="L9" s="77"/>
      <c r="M9" s="317"/>
    </row>
    <row r="10" spans="1:14" ht="24.95" customHeight="1" x14ac:dyDescent="0.25">
      <c r="A10" s="72" t="s">
        <v>1196</v>
      </c>
      <c r="B10" s="73" t="s">
        <v>1190</v>
      </c>
      <c r="C10" s="74"/>
      <c r="D10" s="74" t="s">
        <v>1098</v>
      </c>
      <c r="E10" s="75">
        <v>14</v>
      </c>
      <c r="F10" s="76">
        <v>2800</v>
      </c>
      <c r="G10" s="73"/>
      <c r="H10" s="76">
        <v>2800</v>
      </c>
      <c r="I10" s="73"/>
      <c r="J10" s="76">
        <v>2800</v>
      </c>
      <c r="K10" s="73"/>
      <c r="L10" s="77"/>
      <c r="M10" s="317"/>
    </row>
    <row r="11" spans="1:14" ht="24.95" customHeight="1" x14ac:dyDescent="0.25">
      <c r="A11" s="72" t="s">
        <v>1197</v>
      </c>
      <c r="B11" s="73" t="s">
        <v>1205</v>
      </c>
      <c r="C11" s="74"/>
      <c r="D11" s="74" t="s">
        <v>1098</v>
      </c>
      <c r="E11" s="75">
        <v>14</v>
      </c>
      <c r="F11" s="76">
        <v>2800</v>
      </c>
      <c r="G11" s="73"/>
      <c r="H11" s="76">
        <v>2800</v>
      </c>
      <c r="I11" s="73"/>
      <c r="J11" s="76">
        <v>2800</v>
      </c>
      <c r="K11" s="73"/>
      <c r="L11" s="77"/>
      <c r="M11" s="317"/>
    </row>
    <row r="12" spans="1:14" ht="24.95" customHeight="1" x14ac:dyDescent="0.25">
      <c r="A12" s="72" t="s">
        <v>1198</v>
      </c>
      <c r="B12" s="73" t="s">
        <v>1206</v>
      </c>
      <c r="C12" s="74"/>
      <c r="D12" s="74" t="s">
        <v>1098</v>
      </c>
      <c r="E12" s="75">
        <v>14</v>
      </c>
      <c r="F12" s="76">
        <v>2800</v>
      </c>
      <c r="G12" s="73"/>
      <c r="H12" s="76">
        <v>2800</v>
      </c>
      <c r="I12" s="73"/>
      <c r="J12" s="76">
        <v>2800</v>
      </c>
      <c r="K12" s="73"/>
      <c r="L12" s="77"/>
      <c r="M12" s="317"/>
    </row>
    <row r="13" spans="1:14" ht="24.95" customHeight="1" x14ac:dyDescent="0.25">
      <c r="A13" s="72" t="s">
        <v>1199</v>
      </c>
      <c r="B13" s="73" t="s">
        <v>1208</v>
      </c>
      <c r="C13" s="74"/>
      <c r="D13" s="74" t="s">
        <v>1098</v>
      </c>
      <c r="E13" s="75">
        <v>10</v>
      </c>
      <c r="F13" s="76">
        <v>1450</v>
      </c>
      <c r="G13" s="73"/>
      <c r="H13" s="76">
        <v>870</v>
      </c>
      <c r="I13" s="73"/>
      <c r="J13" s="76">
        <v>870</v>
      </c>
      <c r="K13" s="73"/>
      <c r="L13" s="77"/>
      <c r="M13" s="317"/>
    </row>
    <row r="14" spans="1:14" ht="24.95" customHeight="1" x14ac:dyDescent="0.25">
      <c r="A14" s="72" t="s">
        <v>1200</v>
      </c>
      <c r="B14" s="73" t="s">
        <v>525</v>
      </c>
      <c r="C14" s="74"/>
      <c r="D14" s="74" t="s">
        <v>1098</v>
      </c>
      <c r="E14" s="75">
        <v>6</v>
      </c>
      <c r="F14" s="76">
        <v>500</v>
      </c>
      <c r="G14" s="73"/>
      <c r="H14" s="76">
        <v>500</v>
      </c>
      <c r="I14" s="73"/>
      <c r="J14" s="76">
        <v>500</v>
      </c>
      <c r="K14" s="73"/>
      <c r="L14" s="77"/>
      <c r="M14" s="317"/>
    </row>
    <row r="15" spans="1:14" ht="24.95" customHeight="1" x14ac:dyDescent="0.25">
      <c r="A15" s="72" t="s">
        <v>1201</v>
      </c>
      <c r="B15" s="73" t="s">
        <v>1151</v>
      </c>
      <c r="C15" s="74"/>
      <c r="D15" s="74" t="s">
        <v>1098</v>
      </c>
      <c r="E15" s="75">
        <v>12</v>
      </c>
      <c r="F15" s="76">
        <v>4350</v>
      </c>
      <c r="G15" s="73"/>
      <c r="H15" s="76">
        <v>870</v>
      </c>
      <c r="I15" s="73"/>
      <c r="J15" s="76">
        <v>2175</v>
      </c>
      <c r="K15" s="73"/>
      <c r="L15" s="77"/>
      <c r="M15" s="317"/>
    </row>
    <row r="16" spans="1:14" ht="24.95" customHeight="1" x14ac:dyDescent="0.25">
      <c r="A16" s="72" t="s">
        <v>1202</v>
      </c>
      <c r="B16" s="73" t="s">
        <v>1209</v>
      </c>
      <c r="C16" s="74"/>
      <c r="D16" s="74" t="s">
        <v>1098</v>
      </c>
      <c r="E16" s="75">
        <v>6</v>
      </c>
      <c r="F16" s="76">
        <v>300</v>
      </c>
      <c r="G16" s="73"/>
      <c r="H16" s="76">
        <v>55</v>
      </c>
      <c r="I16" s="73"/>
      <c r="J16" s="76">
        <v>150</v>
      </c>
      <c r="K16" s="73"/>
      <c r="L16" s="77"/>
      <c r="M16" s="317"/>
    </row>
    <row r="17" spans="1:13" ht="24.95" customHeight="1" x14ac:dyDescent="0.25">
      <c r="A17" s="218" t="s">
        <v>1203</v>
      </c>
      <c r="B17" s="73"/>
      <c r="C17" s="74"/>
      <c r="D17" s="74"/>
      <c r="E17" s="75"/>
      <c r="F17" s="217">
        <f>SUM(F8:F16)</f>
        <v>17850</v>
      </c>
      <c r="G17" s="217">
        <f>SUM(G8:G16)</f>
        <v>0</v>
      </c>
      <c r="H17" s="76"/>
      <c r="I17" s="73"/>
      <c r="J17" s="217">
        <f>SUM(J8:J16)</f>
        <v>14520</v>
      </c>
      <c r="K17" s="217">
        <f>SUM(K8:K16)</f>
        <v>0</v>
      </c>
      <c r="L17" s="77"/>
      <c r="M17" s="11"/>
    </row>
    <row r="18" spans="1:13" ht="24.95" customHeight="1" x14ac:dyDescent="0.25">
      <c r="A18" s="72"/>
      <c r="B18" s="73"/>
      <c r="C18" s="74"/>
      <c r="D18" s="74"/>
      <c r="E18" s="75"/>
      <c r="F18" s="76"/>
      <c r="G18" s="73"/>
      <c r="H18" s="76"/>
      <c r="I18" s="73"/>
      <c r="J18" s="76"/>
      <c r="K18" s="73"/>
      <c r="L18" s="77"/>
      <c r="M18" s="11"/>
    </row>
    <row r="19" spans="1:13" ht="24.95" customHeight="1" x14ac:dyDescent="0.25">
      <c r="A19" s="72" t="s">
        <v>1210</v>
      </c>
      <c r="B19" s="73" t="s">
        <v>1170</v>
      </c>
      <c r="C19" s="74"/>
      <c r="D19" s="74" t="s">
        <v>1149</v>
      </c>
      <c r="E19" s="75">
        <v>10</v>
      </c>
      <c r="F19" s="76">
        <v>1300</v>
      </c>
      <c r="G19" s="73"/>
      <c r="H19" s="76">
        <v>260</v>
      </c>
      <c r="I19" s="73"/>
      <c r="J19" s="76"/>
      <c r="K19" s="73"/>
      <c r="L19" s="77"/>
      <c r="M19" s="11"/>
    </row>
    <row r="20" spans="1:13" ht="24.95" customHeight="1" x14ac:dyDescent="0.25">
      <c r="A20" s="72" t="s">
        <v>1211</v>
      </c>
      <c r="B20" s="73" t="s">
        <v>1170</v>
      </c>
      <c r="C20" s="74"/>
      <c r="D20" s="74" t="s">
        <v>1149</v>
      </c>
      <c r="E20" s="75">
        <v>10</v>
      </c>
      <c r="F20" s="76">
        <v>1150</v>
      </c>
      <c r="G20" s="73"/>
      <c r="H20" s="76">
        <v>230</v>
      </c>
      <c r="I20" s="73"/>
      <c r="J20" s="76"/>
      <c r="K20" s="73"/>
      <c r="L20" s="77"/>
      <c r="M20" s="11"/>
    </row>
    <row r="21" spans="1:13" ht="24.95" customHeight="1" x14ac:dyDescent="0.25">
      <c r="A21" s="72" t="s">
        <v>1212</v>
      </c>
      <c r="B21" s="73" t="s">
        <v>1190</v>
      </c>
      <c r="C21" s="74"/>
      <c r="D21" s="74" t="s">
        <v>1149</v>
      </c>
      <c r="E21" s="75">
        <v>12</v>
      </c>
      <c r="F21" s="76">
        <v>2350</v>
      </c>
      <c r="G21" s="73"/>
      <c r="H21" s="76">
        <v>470</v>
      </c>
      <c r="I21" s="73"/>
      <c r="J21" s="76"/>
      <c r="K21" s="73"/>
      <c r="L21" s="77"/>
      <c r="M21" s="11"/>
    </row>
    <row r="22" spans="1:13" ht="24.95" customHeight="1" x14ac:dyDescent="0.25">
      <c r="A22" s="72" t="s">
        <v>1213</v>
      </c>
      <c r="B22" s="73" t="s">
        <v>1205</v>
      </c>
      <c r="C22" s="74"/>
      <c r="D22" s="74" t="s">
        <v>1149</v>
      </c>
      <c r="E22" s="75">
        <v>12</v>
      </c>
      <c r="F22" s="76">
        <v>2350</v>
      </c>
      <c r="G22" s="73"/>
      <c r="H22" s="76">
        <v>470</v>
      </c>
      <c r="I22" s="73"/>
      <c r="J22" s="76"/>
      <c r="K22" s="73"/>
      <c r="L22" s="77"/>
      <c r="M22" s="11"/>
    </row>
    <row r="23" spans="1:13" ht="24.95" customHeight="1" x14ac:dyDescent="0.25">
      <c r="A23" s="72" t="s">
        <v>1214</v>
      </c>
      <c r="B23" s="73" t="s">
        <v>1206</v>
      </c>
      <c r="C23" s="74"/>
      <c r="D23" s="74" t="s">
        <v>1149</v>
      </c>
      <c r="E23" s="75">
        <v>12</v>
      </c>
      <c r="F23" s="76">
        <v>2350</v>
      </c>
      <c r="G23" s="73"/>
      <c r="H23" s="76">
        <v>470</v>
      </c>
      <c r="I23" s="73"/>
      <c r="J23" s="76"/>
      <c r="K23" s="73"/>
      <c r="L23" s="77"/>
      <c r="M23" s="11"/>
    </row>
    <row r="24" spans="1:13" ht="24.95" customHeight="1" x14ac:dyDescent="0.25">
      <c r="A24" s="72" t="s">
        <v>1215</v>
      </c>
      <c r="B24" s="73" t="s">
        <v>1208</v>
      </c>
      <c r="C24" s="74"/>
      <c r="D24" s="74" t="s">
        <v>1149</v>
      </c>
      <c r="E24" s="75">
        <v>10</v>
      </c>
      <c r="F24" s="76">
        <v>1600</v>
      </c>
      <c r="G24" s="73"/>
      <c r="H24" s="76">
        <v>320</v>
      </c>
      <c r="I24" s="73"/>
      <c r="J24" s="76"/>
      <c r="K24" s="73"/>
      <c r="L24" s="77"/>
      <c r="M24" s="11"/>
    </row>
    <row r="25" spans="1:13" ht="24.95" customHeight="1" x14ac:dyDescent="0.25">
      <c r="A25" s="72" t="s">
        <v>1217</v>
      </c>
      <c r="B25" s="73" t="s">
        <v>1207</v>
      </c>
      <c r="C25" s="74"/>
      <c r="D25" s="74" t="s">
        <v>1149</v>
      </c>
      <c r="E25" s="75">
        <v>6</v>
      </c>
      <c r="F25" s="76">
        <v>350</v>
      </c>
      <c r="G25" s="73"/>
      <c r="H25" s="76">
        <v>70</v>
      </c>
      <c r="I25" s="73"/>
      <c r="J25" s="76"/>
      <c r="K25" s="73"/>
      <c r="L25" s="77"/>
      <c r="M25" s="11"/>
    </row>
    <row r="26" spans="1:13" ht="24.95" customHeight="1" x14ac:dyDescent="0.25">
      <c r="A26" s="72" t="s">
        <v>1216</v>
      </c>
      <c r="B26" s="73" t="s">
        <v>1220</v>
      </c>
      <c r="C26" s="74"/>
      <c r="D26" s="74" t="s">
        <v>1149</v>
      </c>
      <c r="E26" s="75">
        <v>6</v>
      </c>
      <c r="F26" s="76">
        <v>500</v>
      </c>
      <c r="G26" s="73"/>
      <c r="H26" s="76">
        <v>100</v>
      </c>
      <c r="I26" s="73"/>
      <c r="J26" s="76"/>
      <c r="K26" s="73"/>
      <c r="L26" s="77"/>
      <c r="M26" s="11"/>
    </row>
    <row r="27" spans="1:13" ht="24.95" customHeight="1" x14ac:dyDescent="0.25">
      <c r="A27" s="72" t="s">
        <v>1218</v>
      </c>
      <c r="B27" s="73" t="s">
        <v>1209</v>
      </c>
      <c r="C27" s="74"/>
      <c r="D27" s="74" t="s">
        <v>1149</v>
      </c>
      <c r="E27" s="75">
        <v>6</v>
      </c>
      <c r="F27" s="76">
        <v>300</v>
      </c>
      <c r="G27" s="73"/>
      <c r="H27" s="76">
        <v>60</v>
      </c>
      <c r="I27" s="73"/>
      <c r="J27" s="76"/>
      <c r="K27" s="73"/>
      <c r="L27" s="77"/>
      <c r="M27" s="11"/>
    </row>
    <row r="28" spans="1:13" ht="24.95" customHeight="1" x14ac:dyDescent="0.25">
      <c r="A28" s="218" t="s">
        <v>1219</v>
      </c>
      <c r="B28" s="73"/>
      <c r="C28" s="74"/>
      <c r="D28" s="74"/>
      <c r="E28" s="75"/>
      <c r="F28" s="217">
        <f>SUM(F19:F27)</f>
        <v>12250</v>
      </c>
      <c r="G28" s="217">
        <f>SUM(G19:G27)</f>
        <v>0</v>
      </c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3"/>
      <c r="C29" s="74"/>
      <c r="D29" s="74"/>
      <c r="E29" s="75"/>
      <c r="F29" s="76"/>
      <c r="G29" s="73"/>
      <c r="H29" s="76"/>
      <c r="I29" s="73"/>
      <c r="J29" s="76"/>
      <c r="K29" s="73"/>
      <c r="L29" s="77"/>
      <c r="M29" s="11"/>
    </row>
    <row r="30" spans="1:13" ht="24.95" customHeight="1" x14ac:dyDescent="0.25">
      <c r="A30" s="72" t="s">
        <v>1221</v>
      </c>
      <c r="B30" s="78" t="s">
        <v>1151</v>
      </c>
      <c r="C30" s="74"/>
      <c r="D30" s="74" t="s">
        <v>1150</v>
      </c>
      <c r="E30" s="75">
        <v>10</v>
      </c>
      <c r="F30" s="76">
        <v>1650</v>
      </c>
      <c r="G30" s="78"/>
      <c r="H30" s="76">
        <v>330</v>
      </c>
      <c r="I30" s="73"/>
      <c r="J30" s="76"/>
      <c r="K30" s="73"/>
      <c r="L30" s="77"/>
      <c r="M30" s="11"/>
    </row>
    <row r="31" spans="1:13" ht="25.5" customHeight="1" x14ac:dyDescent="0.25">
      <c r="A31" s="218" t="s">
        <v>1223</v>
      </c>
      <c r="B31" s="78"/>
      <c r="C31" s="74"/>
      <c r="D31" s="74"/>
      <c r="E31" s="75"/>
      <c r="F31" s="217">
        <f>SUM(F30)</f>
        <v>1650</v>
      </c>
      <c r="G31" s="217">
        <f>SUM(G30)</f>
        <v>0</v>
      </c>
      <c r="H31" s="76"/>
      <c r="I31" s="73"/>
      <c r="J31" s="76"/>
      <c r="K31" s="73"/>
      <c r="L31" s="77"/>
      <c r="M31" s="11"/>
    </row>
    <row r="32" spans="1:13" ht="25.5" customHeight="1" x14ac:dyDescent="0.25">
      <c r="A32" s="72"/>
      <c r="B32" s="78"/>
      <c r="C32" s="74"/>
      <c r="D32" s="74"/>
      <c r="E32" s="75"/>
      <c r="F32" s="76"/>
      <c r="G32" s="78"/>
      <c r="H32" s="76"/>
      <c r="I32" s="73"/>
      <c r="J32" s="76"/>
      <c r="K32" s="73"/>
      <c r="L32" s="77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ht="15.75" x14ac:dyDescent="0.25">
      <c r="A41" s="99" t="s">
        <v>1152</v>
      </c>
      <c r="B41" s="366" t="s">
        <v>1153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6">
    <mergeCell ref="B41:L41"/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B4E9D-9869-45FC-9CC1-E9143BE124D6}">
  <sheetPr>
    <pageSetUpPr fitToPage="1"/>
  </sheetPr>
  <dimension ref="A1:N52"/>
  <sheetViews>
    <sheetView zoomScale="80" zoomScaleNormal="80" workbookViewId="0">
      <selection activeCell="H5" sqref="H5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3.570312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34</v>
      </c>
      <c r="B5" s="10"/>
      <c r="C5" s="345" t="s">
        <v>1062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  <c r="I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1307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 t="s">
        <v>39</v>
      </c>
      <c r="G9" s="363"/>
      <c r="H9" s="11" t="s">
        <v>1309</v>
      </c>
      <c r="I9" s="11" t="s">
        <v>1286</v>
      </c>
    </row>
    <row r="10" spans="1:14" ht="15.75" x14ac:dyDescent="0.25">
      <c r="A10" s="18" t="s">
        <v>5</v>
      </c>
      <c r="B10" s="358"/>
      <c r="C10" s="360"/>
      <c r="D10" s="17"/>
      <c r="E10" s="18" t="s">
        <v>5</v>
      </c>
      <c r="F10" s="358"/>
      <c r="G10" s="360"/>
      <c r="H10" s="11" t="s">
        <v>1294</v>
      </c>
      <c r="I10" s="11" t="s">
        <v>1287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1289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1305</v>
      </c>
    </row>
    <row r="13" spans="1:14" ht="15.75" x14ac:dyDescent="0.25">
      <c r="A13" s="18" t="s">
        <v>8</v>
      </c>
      <c r="B13" s="358" t="s">
        <v>77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1310</v>
      </c>
    </row>
    <row r="14" spans="1:14" ht="15.75" x14ac:dyDescent="0.25">
      <c r="A14" s="18" t="s">
        <v>8</v>
      </c>
      <c r="B14" s="358" t="s">
        <v>78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80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81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 t="s">
        <v>63</v>
      </c>
      <c r="B19" s="26"/>
      <c r="C19" s="27"/>
      <c r="D19" s="23"/>
      <c r="E19" s="17" t="s">
        <v>64</v>
      </c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 t="s">
        <v>41</v>
      </c>
      <c r="C21" s="357"/>
      <c r="D21" s="32"/>
      <c r="E21" s="30" t="s">
        <v>11</v>
      </c>
      <c r="F21" s="358" t="s">
        <v>42</v>
      </c>
      <c r="G21" s="359"/>
      <c r="H21" s="11"/>
      <c r="I21" s="11"/>
    </row>
    <row r="22" spans="1:9" ht="15.75" x14ac:dyDescent="0.25">
      <c r="A22" s="18" t="s">
        <v>12</v>
      </c>
      <c r="B22" s="358" t="s">
        <v>69</v>
      </c>
      <c r="C22" s="359"/>
      <c r="D22" s="23"/>
      <c r="E22" s="18" t="s">
        <v>12</v>
      </c>
      <c r="F22" s="358" t="s">
        <v>65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 t="s">
        <v>70</v>
      </c>
      <c r="C24" s="353"/>
      <c r="D24" s="23"/>
      <c r="E24" s="22" t="s">
        <v>14</v>
      </c>
      <c r="F24" s="352" t="s">
        <v>66</v>
      </c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220">
        <v>36655</v>
      </c>
      <c r="C28" s="38"/>
      <c r="D28" s="23"/>
      <c r="E28" s="18" t="s">
        <v>18</v>
      </c>
      <c r="F28" s="37" t="s">
        <v>59</v>
      </c>
      <c r="G28" s="38"/>
      <c r="H28" s="11"/>
      <c r="I28" s="11"/>
    </row>
    <row r="29" spans="1:9" ht="15.75" x14ac:dyDescent="0.25">
      <c r="A29" s="18" t="s">
        <v>19</v>
      </c>
      <c r="B29" s="39" t="s">
        <v>1055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52</v>
      </c>
      <c r="C30" s="42"/>
      <c r="D30" s="23"/>
      <c r="E30" s="18" t="s">
        <v>20</v>
      </c>
      <c r="F30" s="39" t="s">
        <v>53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 t="s">
        <v>70</v>
      </c>
      <c r="C33" s="19"/>
      <c r="D33" s="23"/>
      <c r="E33" s="18" t="s">
        <v>23</v>
      </c>
      <c r="F33" s="44" t="s">
        <v>66</v>
      </c>
      <c r="G33" s="19"/>
      <c r="H33" s="11"/>
      <c r="I33" s="11"/>
    </row>
    <row r="34" spans="1:9" ht="16.5" thickBot="1" x14ac:dyDescent="0.3">
      <c r="A34" s="22" t="s">
        <v>24</v>
      </c>
      <c r="B34" s="46" t="s">
        <v>46</v>
      </c>
      <c r="C34" s="47"/>
      <c r="D34" s="23"/>
      <c r="E34" s="22" t="s">
        <v>24</v>
      </c>
      <c r="F34" s="44" t="s">
        <v>47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54</v>
      </c>
      <c r="C40" s="40"/>
      <c r="D40" s="23"/>
      <c r="E40" s="18" t="s">
        <v>28</v>
      </c>
      <c r="F40" s="56" t="s">
        <v>55</v>
      </c>
      <c r="G40" s="40"/>
      <c r="H40" s="11"/>
      <c r="I40" s="11"/>
    </row>
    <row r="41" spans="1:9" ht="15.75" x14ac:dyDescent="0.25">
      <c r="A41" s="18" t="s">
        <v>29</v>
      </c>
      <c r="B41" s="31" t="s">
        <v>73</v>
      </c>
      <c r="C41" s="40"/>
      <c r="D41" s="23"/>
      <c r="E41" s="18" t="s">
        <v>9</v>
      </c>
      <c r="F41" s="41"/>
      <c r="G41" s="38"/>
      <c r="H41" s="11" t="s">
        <v>1346</v>
      </c>
      <c r="I41" s="11">
        <v>204.4</v>
      </c>
    </row>
    <row r="42" spans="1:9" ht="15.75" x14ac:dyDescent="0.25">
      <c r="A42" s="18" t="s">
        <v>30</v>
      </c>
      <c r="B42" s="39" t="s">
        <v>76</v>
      </c>
      <c r="C42" s="42"/>
      <c r="D42" s="23"/>
      <c r="E42" s="57"/>
      <c r="F42" s="58"/>
      <c r="G42" s="59"/>
      <c r="H42" s="11" t="s">
        <v>1345</v>
      </c>
      <c r="I42" s="11">
        <v>24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1379</v>
      </c>
      <c r="C47" s="66"/>
      <c r="D47" s="23"/>
      <c r="E47" s="67" t="s">
        <v>33</v>
      </c>
      <c r="F47" s="46"/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0B405A-1B6B-4833-B34E-DD0C12E87133}">
  <sheetPr>
    <pageSetUpPr fitToPage="1"/>
  </sheetPr>
  <dimension ref="A1:M51"/>
  <sheetViews>
    <sheetView zoomScale="80" zoomScaleNormal="80" workbookViewId="0">
      <pane ySplit="7" topLeftCell="A27" activePane="bottomLeft" state="frozen"/>
      <selection activeCell="A3" sqref="A3:G3"/>
      <selection pane="bottomLeft" activeCell="M35" sqref="M35"/>
    </sheetView>
  </sheetViews>
  <sheetFormatPr defaultColWidth="9.140625" defaultRowHeight="15" x14ac:dyDescent="0.25"/>
  <cols>
    <col min="1" max="1" width="12" style="4" customWidth="1"/>
    <col min="2" max="12" width="10.7109375" style="4" customWidth="1"/>
    <col min="13" max="13" width="13.285156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97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98</v>
      </c>
      <c r="B8" s="73" t="s">
        <v>208</v>
      </c>
      <c r="C8" s="74"/>
      <c r="D8" s="74" t="s">
        <v>213</v>
      </c>
      <c r="E8" s="75">
        <v>8</v>
      </c>
      <c r="F8" s="76">
        <v>500</v>
      </c>
      <c r="G8" s="73"/>
      <c r="H8" s="76">
        <v>500</v>
      </c>
      <c r="I8" s="73"/>
      <c r="J8" s="76">
        <v>500</v>
      </c>
      <c r="K8" s="73"/>
      <c r="L8" s="77"/>
      <c r="M8" s="317">
        <v>1.9</v>
      </c>
    </row>
    <row r="9" spans="1:13" ht="24.95" customHeight="1" x14ac:dyDescent="0.25">
      <c r="A9" s="72" t="s">
        <v>99</v>
      </c>
      <c r="B9" s="78" t="s">
        <v>996</v>
      </c>
      <c r="C9" s="74"/>
      <c r="D9" s="74" t="s">
        <v>213</v>
      </c>
      <c r="E9" s="75">
        <v>10</v>
      </c>
      <c r="F9" s="76">
        <v>1000</v>
      </c>
      <c r="G9" s="78"/>
      <c r="H9" s="76">
        <v>480</v>
      </c>
      <c r="I9" s="73"/>
      <c r="J9" s="76">
        <v>690</v>
      </c>
      <c r="K9" s="73"/>
      <c r="L9" s="79"/>
      <c r="M9" s="317">
        <v>2.9</v>
      </c>
    </row>
    <row r="10" spans="1:13" ht="24.95" customHeight="1" x14ac:dyDescent="0.25">
      <c r="A10" s="72" t="s">
        <v>100</v>
      </c>
      <c r="B10" s="78" t="s">
        <v>214</v>
      </c>
      <c r="C10" s="74"/>
      <c r="D10" s="74" t="s">
        <v>213</v>
      </c>
      <c r="E10" s="75">
        <v>16</v>
      </c>
      <c r="F10" s="76">
        <v>2000</v>
      </c>
      <c r="G10" s="78"/>
      <c r="H10" s="76">
        <v>0</v>
      </c>
      <c r="I10" s="73"/>
      <c r="J10" s="76">
        <v>1000</v>
      </c>
      <c r="K10" s="73"/>
      <c r="L10" s="80"/>
      <c r="M10" s="317">
        <v>3.18</v>
      </c>
    </row>
    <row r="11" spans="1:13" ht="24.95" customHeight="1" x14ac:dyDescent="0.25">
      <c r="A11" s="72" t="s">
        <v>101</v>
      </c>
      <c r="B11" s="78" t="s">
        <v>214</v>
      </c>
      <c r="C11" s="74"/>
      <c r="D11" s="74" t="s">
        <v>213</v>
      </c>
      <c r="E11" s="75">
        <v>12</v>
      </c>
      <c r="F11" s="76">
        <v>1200</v>
      </c>
      <c r="G11" s="78"/>
      <c r="H11" s="76">
        <v>0</v>
      </c>
      <c r="I11" s="73"/>
      <c r="J11" s="76">
        <v>600</v>
      </c>
      <c r="K11" s="73"/>
      <c r="L11" s="80"/>
      <c r="M11" s="317">
        <v>1.37</v>
      </c>
    </row>
    <row r="12" spans="1:13" ht="24.95" customHeight="1" x14ac:dyDescent="0.25">
      <c r="A12" s="72" t="s">
        <v>102</v>
      </c>
      <c r="B12" s="78" t="s">
        <v>215</v>
      </c>
      <c r="C12" s="74"/>
      <c r="D12" s="74" t="s">
        <v>213</v>
      </c>
      <c r="E12" s="75">
        <v>12</v>
      </c>
      <c r="F12" s="76">
        <v>1300</v>
      </c>
      <c r="G12" s="78"/>
      <c r="H12" s="76">
        <v>780</v>
      </c>
      <c r="I12" s="73"/>
      <c r="J12" s="76">
        <v>780</v>
      </c>
      <c r="K12" s="73"/>
      <c r="L12" s="80"/>
      <c r="M12" s="317">
        <v>2.11</v>
      </c>
    </row>
    <row r="13" spans="1:13" ht="24.95" customHeight="1" x14ac:dyDescent="0.25">
      <c r="A13" s="72" t="s">
        <v>103</v>
      </c>
      <c r="B13" s="78" t="s">
        <v>997</v>
      </c>
      <c r="C13" s="74"/>
      <c r="D13" s="74" t="s">
        <v>213</v>
      </c>
      <c r="E13" s="75">
        <v>8</v>
      </c>
      <c r="F13" s="76">
        <v>600</v>
      </c>
      <c r="G13" s="78"/>
      <c r="H13" s="76">
        <v>440</v>
      </c>
      <c r="I13" s="73"/>
      <c r="J13" s="76">
        <v>440</v>
      </c>
      <c r="K13" s="73"/>
      <c r="L13" s="79"/>
      <c r="M13" s="317">
        <v>1.42</v>
      </c>
    </row>
    <row r="14" spans="1:13" ht="24.95" customHeight="1" x14ac:dyDescent="0.25">
      <c r="A14" s="72" t="s">
        <v>104</v>
      </c>
      <c r="B14" s="78" t="s">
        <v>998</v>
      </c>
      <c r="C14" s="74"/>
      <c r="D14" s="74" t="s">
        <v>213</v>
      </c>
      <c r="E14" s="75">
        <v>8</v>
      </c>
      <c r="F14" s="76">
        <v>700</v>
      </c>
      <c r="G14" s="78"/>
      <c r="H14" s="76">
        <v>515</v>
      </c>
      <c r="I14" s="73"/>
      <c r="J14" s="76">
        <v>515</v>
      </c>
      <c r="K14" s="73"/>
      <c r="L14" s="80"/>
      <c r="M14" s="317">
        <v>2.0499999999999998</v>
      </c>
    </row>
    <row r="15" spans="1:13" ht="24.95" customHeight="1" x14ac:dyDescent="0.25">
      <c r="A15" s="72" t="s">
        <v>105</v>
      </c>
      <c r="B15" s="78" t="s">
        <v>215</v>
      </c>
      <c r="C15" s="74"/>
      <c r="D15" s="74" t="s">
        <v>213</v>
      </c>
      <c r="E15" s="75">
        <v>12</v>
      </c>
      <c r="F15" s="76">
        <v>1150</v>
      </c>
      <c r="G15" s="78"/>
      <c r="H15" s="76">
        <v>1150</v>
      </c>
      <c r="I15" s="73"/>
      <c r="J15" s="76">
        <v>1150</v>
      </c>
      <c r="K15" s="73"/>
      <c r="L15" s="80"/>
      <c r="M15" s="317">
        <v>5.12</v>
      </c>
    </row>
    <row r="16" spans="1:13" ht="24.95" customHeight="1" x14ac:dyDescent="0.25">
      <c r="A16" s="72" t="s">
        <v>106</v>
      </c>
      <c r="B16" s="78" t="s">
        <v>216</v>
      </c>
      <c r="C16" s="74"/>
      <c r="D16" s="74" t="s">
        <v>213</v>
      </c>
      <c r="E16" s="75">
        <v>6</v>
      </c>
      <c r="F16" s="76">
        <v>250</v>
      </c>
      <c r="G16" s="78"/>
      <c r="H16" s="76">
        <v>90</v>
      </c>
      <c r="I16" s="73"/>
      <c r="J16" s="76">
        <v>125</v>
      </c>
      <c r="K16" s="73"/>
      <c r="L16" s="79"/>
      <c r="M16" s="317">
        <v>0.25</v>
      </c>
    </row>
    <row r="17" spans="1:13" ht="24.95" customHeight="1" x14ac:dyDescent="0.25">
      <c r="A17" s="72" t="s">
        <v>107</v>
      </c>
      <c r="B17" s="78" t="s">
        <v>837</v>
      </c>
      <c r="C17" s="74"/>
      <c r="D17" s="74" t="s">
        <v>213</v>
      </c>
      <c r="E17" s="75">
        <v>6</v>
      </c>
      <c r="F17" s="76">
        <v>250</v>
      </c>
      <c r="G17" s="78"/>
      <c r="H17" s="76">
        <v>250</v>
      </c>
      <c r="I17" s="73"/>
      <c r="J17" s="75">
        <v>250</v>
      </c>
      <c r="K17" s="73"/>
      <c r="L17" s="80"/>
      <c r="M17" s="317">
        <v>0.42</v>
      </c>
    </row>
    <row r="18" spans="1:13" ht="24.95" customHeight="1" x14ac:dyDescent="0.25">
      <c r="A18" s="72" t="s">
        <v>108</v>
      </c>
      <c r="B18" s="78" t="s">
        <v>837</v>
      </c>
      <c r="C18" s="74"/>
      <c r="D18" s="74" t="s">
        <v>213</v>
      </c>
      <c r="E18" s="75">
        <v>8</v>
      </c>
      <c r="F18" s="76">
        <v>700</v>
      </c>
      <c r="G18" s="78"/>
      <c r="H18" s="76">
        <v>700</v>
      </c>
      <c r="I18" s="73"/>
      <c r="J18" s="76">
        <v>700</v>
      </c>
      <c r="K18" s="73"/>
      <c r="L18" s="80"/>
      <c r="M18" s="317">
        <v>1.94</v>
      </c>
    </row>
    <row r="19" spans="1:13" ht="24.95" customHeight="1" x14ac:dyDescent="0.25">
      <c r="A19" s="72" t="s">
        <v>109</v>
      </c>
      <c r="B19" s="78" t="s">
        <v>999</v>
      </c>
      <c r="C19" s="74"/>
      <c r="D19" s="74" t="s">
        <v>213</v>
      </c>
      <c r="E19" s="75">
        <v>10</v>
      </c>
      <c r="F19" s="76">
        <v>750</v>
      </c>
      <c r="G19" s="78"/>
      <c r="H19" s="76">
        <v>750</v>
      </c>
      <c r="I19" s="73"/>
      <c r="J19" s="76">
        <v>750</v>
      </c>
      <c r="K19" s="73"/>
      <c r="L19" s="80"/>
      <c r="M19" s="317">
        <v>3.59</v>
      </c>
    </row>
    <row r="20" spans="1:13" ht="24.95" customHeight="1" x14ac:dyDescent="0.25">
      <c r="A20" s="72" t="s">
        <v>110</v>
      </c>
      <c r="B20" s="78" t="s">
        <v>217</v>
      </c>
      <c r="C20" s="74"/>
      <c r="D20" s="74" t="s">
        <v>213</v>
      </c>
      <c r="E20" s="75">
        <v>6</v>
      </c>
      <c r="F20" s="76">
        <v>200</v>
      </c>
      <c r="G20" s="78"/>
      <c r="H20" s="76">
        <v>80</v>
      </c>
      <c r="I20" s="73"/>
      <c r="J20" s="76">
        <v>135</v>
      </c>
      <c r="K20" s="73"/>
      <c r="L20" s="80"/>
      <c r="M20" s="317">
        <v>0.4</v>
      </c>
    </row>
    <row r="21" spans="1:13" ht="24.95" customHeight="1" x14ac:dyDescent="0.25">
      <c r="A21" s="72" t="s">
        <v>111</v>
      </c>
      <c r="B21" s="78" t="s">
        <v>1000</v>
      </c>
      <c r="C21" s="74"/>
      <c r="D21" s="74" t="s">
        <v>213</v>
      </c>
      <c r="E21" s="75">
        <v>14</v>
      </c>
      <c r="F21" s="76">
        <v>2000</v>
      </c>
      <c r="G21" s="78"/>
      <c r="H21" s="76">
        <v>0</v>
      </c>
      <c r="I21" s="73"/>
      <c r="J21" s="76">
        <v>1000</v>
      </c>
      <c r="K21" s="73"/>
      <c r="L21" s="80"/>
      <c r="M21" s="317">
        <v>2.33</v>
      </c>
    </row>
    <row r="22" spans="1:13" ht="24.95" customHeight="1" x14ac:dyDescent="0.25">
      <c r="A22" s="72" t="s">
        <v>112</v>
      </c>
      <c r="B22" s="78" t="s">
        <v>1001</v>
      </c>
      <c r="C22" s="74"/>
      <c r="D22" s="74" t="s">
        <v>213</v>
      </c>
      <c r="E22" s="75">
        <v>8</v>
      </c>
      <c r="F22" s="76">
        <v>405</v>
      </c>
      <c r="G22" s="78"/>
      <c r="H22" s="76">
        <v>405</v>
      </c>
      <c r="I22" s="73"/>
      <c r="J22" s="76">
        <v>405</v>
      </c>
      <c r="K22" s="73"/>
      <c r="L22" s="80"/>
      <c r="M22" s="317">
        <v>1.2</v>
      </c>
    </row>
    <row r="23" spans="1:13" ht="24.95" customHeight="1" x14ac:dyDescent="0.25">
      <c r="A23" s="72" t="s">
        <v>113</v>
      </c>
      <c r="B23" s="78" t="s">
        <v>218</v>
      </c>
      <c r="C23" s="74"/>
      <c r="D23" s="74" t="s">
        <v>213</v>
      </c>
      <c r="E23" s="75">
        <v>6</v>
      </c>
      <c r="F23" s="76">
        <v>150</v>
      </c>
      <c r="G23" s="78"/>
      <c r="H23" s="76">
        <v>45</v>
      </c>
      <c r="I23" s="73"/>
      <c r="J23" s="76">
        <v>75</v>
      </c>
      <c r="K23" s="73"/>
      <c r="L23" s="80"/>
      <c r="M23" s="317">
        <v>0.14000000000000001</v>
      </c>
    </row>
    <row r="24" spans="1:13" ht="24.95" customHeight="1" x14ac:dyDescent="0.25">
      <c r="A24" s="72" t="s">
        <v>114</v>
      </c>
      <c r="B24" s="78" t="s">
        <v>209</v>
      </c>
      <c r="C24" s="74"/>
      <c r="D24" s="74" t="s">
        <v>213</v>
      </c>
      <c r="E24" s="75">
        <v>8</v>
      </c>
      <c r="F24" s="76">
        <v>650</v>
      </c>
      <c r="G24" s="78"/>
      <c r="H24" s="76">
        <v>640</v>
      </c>
      <c r="I24" s="73"/>
      <c r="J24" s="76">
        <v>640</v>
      </c>
      <c r="K24" s="73"/>
      <c r="L24" s="80"/>
      <c r="M24" s="317">
        <v>4.3</v>
      </c>
    </row>
    <row r="25" spans="1:13" ht="24.95" customHeight="1" x14ac:dyDescent="0.25">
      <c r="A25" s="72" t="s">
        <v>115</v>
      </c>
      <c r="B25" s="78" t="s">
        <v>210</v>
      </c>
      <c r="C25" s="74"/>
      <c r="D25" s="74" t="s">
        <v>213</v>
      </c>
      <c r="E25" s="75">
        <v>16</v>
      </c>
      <c r="F25" s="76">
        <v>2300</v>
      </c>
      <c r="G25" s="78"/>
      <c r="H25" s="76">
        <v>425</v>
      </c>
      <c r="I25" s="73"/>
      <c r="J25" s="76">
        <v>1150</v>
      </c>
      <c r="K25" s="73"/>
      <c r="L25" s="80"/>
      <c r="M25" s="317">
        <v>4.1100000000000003</v>
      </c>
    </row>
    <row r="26" spans="1:13" ht="24.95" customHeight="1" x14ac:dyDescent="0.25">
      <c r="A26" s="72" t="s">
        <v>116</v>
      </c>
      <c r="B26" s="78" t="s">
        <v>219</v>
      </c>
      <c r="C26" s="74"/>
      <c r="D26" s="74" t="s">
        <v>213</v>
      </c>
      <c r="E26" s="75">
        <v>10</v>
      </c>
      <c r="F26" s="76">
        <v>850</v>
      </c>
      <c r="G26" s="78"/>
      <c r="H26" s="76">
        <v>0</v>
      </c>
      <c r="I26" s="73"/>
      <c r="J26" s="76">
        <v>425</v>
      </c>
      <c r="K26" s="73"/>
      <c r="L26" s="80"/>
      <c r="M26" s="317">
        <v>0.98</v>
      </c>
    </row>
    <row r="27" spans="1:13" ht="24.95" customHeight="1" x14ac:dyDescent="0.25">
      <c r="A27" s="72" t="s">
        <v>117</v>
      </c>
      <c r="B27" s="78" t="s">
        <v>220</v>
      </c>
      <c r="C27" s="74"/>
      <c r="D27" s="74" t="s">
        <v>213</v>
      </c>
      <c r="E27" s="75">
        <v>8</v>
      </c>
      <c r="F27" s="76">
        <v>650</v>
      </c>
      <c r="G27" s="78"/>
      <c r="H27" s="76">
        <v>110</v>
      </c>
      <c r="I27" s="73"/>
      <c r="J27" s="76">
        <v>325</v>
      </c>
      <c r="K27" s="73"/>
      <c r="L27" s="80"/>
      <c r="M27" s="317">
        <v>0.81</v>
      </c>
    </row>
    <row r="28" spans="1:13" ht="24.95" customHeight="1" x14ac:dyDescent="0.25">
      <c r="A28" s="72" t="s">
        <v>118</v>
      </c>
      <c r="B28" s="78" t="s">
        <v>1002</v>
      </c>
      <c r="C28" s="74"/>
      <c r="D28" s="74" t="s">
        <v>213</v>
      </c>
      <c r="E28" s="75">
        <v>12</v>
      </c>
      <c r="F28" s="76">
        <v>1550</v>
      </c>
      <c r="G28" s="78"/>
      <c r="H28" s="76">
        <v>930</v>
      </c>
      <c r="I28" s="73"/>
      <c r="J28" s="76">
        <v>930</v>
      </c>
      <c r="K28" s="73"/>
      <c r="L28" s="79"/>
      <c r="M28" s="317">
        <v>2.98</v>
      </c>
    </row>
    <row r="29" spans="1:13" ht="24.95" customHeight="1" x14ac:dyDescent="0.25">
      <c r="A29" s="72" t="s">
        <v>119</v>
      </c>
      <c r="B29" s="78" t="s">
        <v>1003</v>
      </c>
      <c r="C29" s="74"/>
      <c r="D29" s="74" t="s">
        <v>213</v>
      </c>
      <c r="E29" s="75">
        <v>8</v>
      </c>
      <c r="F29" s="76">
        <v>700</v>
      </c>
      <c r="G29" s="78"/>
      <c r="H29" s="76">
        <v>560</v>
      </c>
      <c r="I29" s="73"/>
      <c r="J29" s="76">
        <v>560</v>
      </c>
      <c r="K29" s="73"/>
      <c r="L29" s="80"/>
      <c r="M29" s="317">
        <v>2.59</v>
      </c>
    </row>
    <row r="30" spans="1:13" ht="24.95" customHeight="1" x14ac:dyDescent="0.25">
      <c r="A30" s="72" t="s">
        <v>120</v>
      </c>
      <c r="B30" s="78" t="s">
        <v>1004</v>
      </c>
      <c r="C30" s="74"/>
      <c r="D30" s="74" t="s">
        <v>213</v>
      </c>
      <c r="E30" s="75">
        <v>10</v>
      </c>
      <c r="F30" s="76">
        <v>1100</v>
      </c>
      <c r="G30" s="78"/>
      <c r="H30" s="76">
        <v>105</v>
      </c>
      <c r="I30" s="73"/>
      <c r="J30" s="76">
        <v>550</v>
      </c>
      <c r="K30" s="73"/>
      <c r="L30" s="80"/>
      <c r="M30" s="317">
        <v>1.48</v>
      </c>
    </row>
    <row r="31" spans="1:13" ht="25.5" customHeight="1" x14ac:dyDescent="0.25">
      <c r="A31" s="72" t="s">
        <v>121</v>
      </c>
      <c r="B31" s="81" t="s">
        <v>210</v>
      </c>
      <c r="C31" s="82"/>
      <c r="D31" s="82" t="s">
        <v>213</v>
      </c>
      <c r="E31" s="83">
        <v>16</v>
      </c>
      <c r="F31" s="84">
        <v>2600</v>
      </c>
      <c r="G31" s="81"/>
      <c r="H31" s="84">
        <v>1400</v>
      </c>
      <c r="I31" s="85"/>
      <c r="J31" s="84">
        <v>1400</v>
      </c>
      <c r="K31" s="85"/>
      <c r="L31" s="86"/>
      <c r="M31" s="317">
        <v>6.29</v>
      </c>
    </row>
    <row r="32" spans="1:13" ht="25.5" customHeight="1" x14ac:dyDescent="0.25">
      <c r="A32" s="72" t="s">
        <v>122</v>
      </c>
      <c r="B32" s="78" t="s">
        <v>211</v>
      </c>
      <c r="C32" s="87"/>
      <c r="D32" s="87" t="s">
        <v>213</v>
      </c>
      <c r="E32" s="87">
        <v>8</v>
      </c>
      <c r="F32" s="88">
        <v>400</v>
      </c>
      <c r="G32" s="78"/>
      <c r="H32" s="88">
        <v>160</v>
      </c>
      <c r="I32" s="78"/>
      <c r="J32" s="88">
        <v>200</v>
      </c>
      <c r="K32" s="78"/>
      <c r="L32" s="80"/>
      <c r="M32" s="317">
        <v>0.4</v>
      </c>
    </row>
    <row r="33" spans="1:13" ht="25.5" customHeight="1" x14ac:dyDescent="0.25">
      <c r="A33" s="72" t="s">
        <v>123</v>
      </c>
      <c r="B33" s="78" t="s">
        <v>221</v>
      </c>
      <c r="C33" s="87"/>
      <c r="D33" s="87" t="s">
        <v>213</v>
      </c>
      <c r="E33" s="87">
        <v>10</v>
      </c>
      <c r="F33" s="88">
        <v>1050</v>
      </c>
      <c r="G33" s="78"/>
      <c r="H33" s="88">
        <v>980</v>
      </c>
      <c r="I33" s="78"/>
      <c r="J33" s="88">
        <v>1025</v>
      </c>
      <c r="K33" s="78"/>
      <c r="L33" s="80"/>
      <c r="M33" s="317">
        <v>3.85</v>
      </c>
    </row>
    <row r="34" spans="1:13" ht="24.95" customHeight="1" x14ac:dyDescent="0.25">
      <c r="A34" s="72" t="s">
        <v>124</v>
      </c>
      <c r="B34" s="78" t="s">
        <v>1005</v>
      </c>
      <c r="C34" s="74"/>
      <c r="D34" s="74" t="s">
        <v>213</v>
      </c>
      <c r="E34" s="75">
        <v>14</v>
      </c>
      <c r="F34" s="76">
        <v>1700</v>
      </c>
      <c r="G34" s="78"/>
      <c r="H34" s="76">
        <v>1700</v>
      </c>
      <c r="I34" s="73"/>
      <c r="J34" s="76">
        <v>1700</v>
      </c>
      <c r="K34" s="73"/>
      <c r="L34" s="80"/>
      <c r="M34" s="317">
        <v>6.77</v>
      </c>
    </row>
    <row r="35" spans="1:13" ht="24.95" customHeight="1" x14ac:dyDescent="0.25">
      <c r="A35" s="72" t="s">
        <v>125</v>
      </c>
      <c r="B35" s="78" t="s">
        <v>1006</v>
      </c>
      <c r="C35" s="74"/>
      <c r="D35" s="74" t="s">
        <v>213</v>
      </c>
      <c r="E35" s="75">
        <v>6</v>
      </c>
      <c r="F35" s="76">
        <v>200</v>
      </c>
      <c r="G35" s="78"/>
      <c r="H35" s="76">
        <v>60</v>
      </c>
      <c r="I35" s="73"/>
      <c r="J35" s="76">
        <v>100</v>
      </c>
      <c r="K35" s="73"/>
      <c r="L35" s="80"/>
      <c r="M35" s="317">
        <v>0.18</v>
      </c>
    </row>
    <row r="36" spans="1:13" ht="24.95" customHeight="1" x14ac:dyDescent="0.25">
      <c r="A36" s="72"/>
      <c r="B36" s="78"/>
      <c r="C36" s="74"/>
      <c r="D36" s="74"/>
      <c r="E36" s="75"/>
      <c r="F36" s="217">
        <f>SUM(F8:F35)</f>
        <v>26905</v>
      </c>
      <c r="G36" s="217">
        <f>SUM(G8:G35)</f>
        <v>0</v>
      </c>
      <c r="H36" s="76"/>
      <c r="I36" s="73"/>
      <c r="J36" s="217">
        <f>SUM(J8:J35)</f>
        <v>18120</v>
      </c>
      <c r="K36" s="217">
        <f>SUM(K8:K35)</f>
        <v>0</v>
      </c>
      <c r="L36" s="80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</row>
    <row r="40" spans="1:13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3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50" spans="1:1" x14ac:dyDescent="0.25">
      <c r="A50" s="96"/>
    </row>
    <row r="51" spans="1:1" x14ac:dyDescent="0.25">
      <c r="A51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F7B9B8-CA22-4C14-890E-8DEDD32DF2B1}">
  <sheetPr>
    <pageSetUpPr fitToPage="1"/>
  </sheetPr>
  <dimension ref="A1:M39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1" width="12" style="4" customWidth="1"/>
    <col min="2" max="2" width="13.5703125" style="4" customWidth="1"/>
    <col min="3" max="12" width="10.7109375" style="4" customWidth="1"/>
    <col min="13" max="13" width="13.57031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97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126</v>
      </c>
      <c r="B8" s="78" t="s">
        <v>1007</v>
      </c>
      <c r="C8" s="74"/>
      <c r="D8" s="74" t="s">
        <v>213</v>
      </c>
      <c r="E8" s="75">
        <v>10</v>
      </c>
      <c r="F8" s="76">
        <v>1000</v>
      </c>
      <c r="G8" s="78"/>
      <c r="H8" s="76">
        <v>700</v>
      </c>
      <c r="I8" s="73"/>
      <c r="J8" s="76">
        <v>700</v>
      </c>
      <c r="K8" s="73"/>
      <c r="L8" s="79"/>
      <c r="M8" s="317">
        <v>2.4</v>
      </c>
    </row>
    <row r="9" spans="1:13" ht="24.95" customHeight="1" x14ac:dyDescent="0.25">
      <c r="A9" s="72" t="s">
        <v>127</v>
      </c>
      <c r="B9" s="78" t="s">
        <v>222</v>
      </c>
      <c r="C9" s="74"/>
      <c r="D9" s="74" t="s">
        <v>213</v>
      </c>
      <c r="E9" s="75">
        <v>8</v>
      </c>
      <c r="F9" s="76">
        <v>700</v>
      </c>
      <c r="G9" s="78"/>
      <c r="H9" s="76">
        <v>210</v>
      </c>
      <c r="I9" s="73"/>
      <c r="J9" s="75">
        <v>350</v>
      </c>
      <c r="K9" s="73"/>
      <c r="L9" s="80"/>
      <c r="M9" s="317">
        <v>0.92</v>
      </c>
    </row>
    <row r="10" spans="1:13" ht="24.95" customHeight="1" x14ac:dyDescent="0.25">
      <c r="A10" s="72" t="s">
        <v>128</v>
      </c>
      <c r="B10" s="78" t="s">
        <v>223</v>
      </c>
      <c r="C10" s="74"/>
      <c r="D10" s="74" t="s">
        <v>213</v>
      </c>
      <c r="E10" s="75">
        <v>8</v>
      </c>
      <c r="F10" s="76">
        <v>350</v>
      </c>
      <c r="G10" s="78"/>
      <c r="H10" s="76">
        <v>140</v>
      </c>
      <c r="I10" s="73"/>
      <c r="J10" s="76">
        <v>175</v>
      </c>
      <c r="K10" s="73"/>
      <c r="L10" s="80"/>
      <c r="M10" s="317">
        <v>0.34</v>
      </c>
    </row>
    <row r="11" spans="1:13" ht="24.95" customHeight="1" x14ac:dyDescent="0.25">
      <c r="A11" s="72" t="s">
        <v>129</v>
      </c>
      <c r="B11" s="78" t="s">
        <v>1008</v>
      </c>
      <c r="C11" s="74"/>
      <c r="D11" s="74" t="s">
        <v>213</v>
      </c>
      <c r="E11" s="75">
        <v>8</v>
      </c>
      <c r="F11" s="76">
        <v>450</v>
      </c>
      <c r="G11" s="78"/>
      <c r="H11" s="76">
        <v>105</v>
      </c>
      <c r="I11" s="73"/>
      <c r="J11" s="76">
        <v>105</v>
      </c>
      <c r="K11" s="73"/>
      <c r="L11" s="80"/>
      <c r="M11" s="317">
        <v>0.47</v>
      </c>
    </row>
    <row r="12" spans="1:13" ht="24.95" customHeight="1" x14ac:dyDescent="0.25">
      <c r="A12" s="72" t="s">
        <v>130</v>
      </c>
      <c r="B12" s="78" t="s">
        <v>224</v>
      </c>
      <c r="C12" s="74"/>
      <c r="D12" s="74" t="s">
        <v>213</v>
      </c>
      <c r="E12" s="75">
        <v>8</v>
      </c>
      <c r="F12" s="76">
        <v>700</v>
      </c>
      <c r="G12" s="78"/>
      <c r="H12" s="76">
        <v>190</v>
      </c>
      <c r="I12" s="73"/>
      <c r="J12" s="76">
        <v>350</v>
      </c>
      <c r="K12" s="73"/>
      <c r="L12" s="80"/>
      <c r="M12" s="317">
        <v>0.92</v>
      </c>
    </row>
    <row r="13" spans="1:13" ht="24.95" customHeight="1" x14ac:dyDescent="0.25">
      <c r="A13" s="72" t="s">
        <v>131</v>
      </c>
      <c r="B13" s="78" t="s">
        <v>225</v>
      </c>
      <c r="C13" s="74"/>
      <c r="D13" s="74" t="s">
        <v>213</v>
      </c>
      <c r="E13" s="75">
        <v>16</v>
      </c>
      <c r="F13" s="76">
        <v>1850</v>
      </c>
      <c r="G13" s="78"/>
      <c r="H13" s="76">
        <v>0</v>
      </c>
      <c r="I13" s="73"/>
      <c r="J13" s="76">
        <v>925</v>
      </c>
      <c r="K13" s="73"/>
      <c r="L13" s="80"/>
      <c r="M13" s="317">
        <v>1.86</v>
      </c>
    </row>
    <row r="14" spans="1:13" ht="24.95" customHeight="1" x14ac:dyDescent="0.25">
      <c r="A14" s="72" t="s">
        <v>132</v>
      </c>
      <c r="B14" s="78" t="s">
        <v>226</v>
      </c>
      <c r="C14" s="74"/>
      <c r="D14" s="74" t="s">
        <v>213</v>
      </c>
      <c r="E14" s="75">
        <v>8</v>
      </c>
      <c r="F14" s="76">
        <v>700</v>
      </c>
      <c r="G14" s="78"/>
      <c r="H14" s="76">
        <v>150</v>
      </c>
      <c r="I14" s="73"/>
      <c r="J14" s="76">
        <v>350</v>
      </c>
      <c r="K14" s="73"/>
      <c r="L14" s="80"/>
      <c r="M14" s="317">
        <v>0.92</v>
      </c>
    </row>
    <row r="15" spans="1:13" ht="24.95" customHeight="1" x14ac:dyDescent="0.25">
      <c r="A15" s="72" t="s">
        <v>133</v>
      </c>
      <c r="B15" s="78" t="s">
        <v>227</v>
      </c>
      <c r="C15" s="74"/>
      <c r="D15" s="74" t="s">
        <v>213</v>
      </c>
      <c r="E15" s="75">
        <v>10</v>
      </c>
      <c r="F15" s="76">
        <v>900</v>
      </c>
      <c r="G15" s="78"/>
      <c r="H15" s="76">
        <v>0</v>
      </c>
      <c r="I15" s="73"/>
      <c r="J15" s="76">
        <v>450</v>
      </c>
      <c r="K15" s="73"/>
      <c r="L15" s="80"/>
      <c r="M15" s="317">
        <v>1.05</v>
      </c>
    </row>
    <row r="16" spans="1:13" ht="24.95" customHeight="1" x14ac:dyDescent="0.25">
      <c r="A16" s="72" t="s">
        <v>134</v>
      </c>
      <c r="B16" s="78" t="s">
        <v>228</v>
      </c>
      <c r="C16" s="74"/>
      <c r="D16" s="74" t="s">
        <v>213</v>
      </c>
      <c r="E16" s="75">
        <v>14</v>
      </c>
      <c r="F16" s="76">
        <v>2000</v>
      </c>
      <c r="G16" s="78"/>
      <c r="H16" s="76">
        <v>0</v>
      </c>
      <c r="I16" s="73"/>
      <c r="J16" s="76">
        <v>1000</v>
      </c>
      <c r="K16" s="73"/>
      <c r="L16" s="80"/>
      <c r="M16" s="317">
        <v>2.33</v>
      </c>
    </row>
    <row r="17" spans="1:13" ht="24.95" customHeight="1" x14ac:dyDescent="0.25">
      <c r="A17" s="72" t="s">
        <v>135</v>
      </c>
      <c r="B17" s="78" t="s">
        <v>1009</v>
      </c>
      <c r="C17" s="74"/>
      <c r="D17" s="74" t="s">
        <v>213</v>
      </c>
      <c r="E17" s="75">
        <v>6</v>
      </c>
      <c r="F17" s="76">
        <v>150</v>
      </c>
      <c r="G17" s="78"/>
      <c r="H17" s="76">
        <v>45</v>
      </c>
      <c r="I17" s="73"/>
      <c r="J17" s="76">
        <v>75</v>
      </c>
      <c r="K17" s="73"/>
      <c r="L17" s="80"/>
      <c r="M17" s="317">
        <v>0.14000000000000001</v>
      </c>
    </row>
    <row r="18" spans="1:13" ht="24.95" customHeight="1" x14ac:dyDescent="0.25">
      <c r="A18" s="72" t="s">
        <v>136</v>
      </c>
      <c r="B18" s="78" t="s">
        <v>1010</v>
      </c>
      <c r="C18" s="74"/>
      <c r="D18" s="74" t="s">
        <v>213</v>
      </c>
      <c r="E18" s="75">
        <v>8</v>
      </c>
      <c r="F18" s="76">
        <v>650</v>
      </c>
      <c r="G18" s="78"/>
      <c r="H18" s="76">
        <v>650</v>
      </c>
      <c r="I18" s="73"/>
      <c r="J18" s="76">
        <v>65</v>
      </c>
      <c r="K18" s="73"/>
      <c r="L18" s="80"/>
      <c r="M18" s="317">
        <v>6.95</v>
      </c>
    </row>
    <row r="19" spans="1:13" ht="24.95" customHeight="1" x14ac:dyDescent="0.25">
      <c r="A19" s="72" t="s">
        <v>137</v>
      </c>
      <c r="B19" s="78" t="s">
        <v>229</v>
      </c>
      <c r="C19" s="74"/>
      <c r="D19" s="74" t="s">
        <v>213</v>
      </c>
      <c r="E19" s="75">
        <v>6</v>
      </c>
      <c r="F19" s="76">
        <v>300</v>
      </c>
      <c r="G19" s="78"/>
      <c r="H19" s="76">
        <v>0</v>
      </c>
      <c r="I19" s="73"/>
      <c r="J19" s="76">
        <v>15</v>
      </c>
      <c r="K19" s="73"/>
      <c r="L19" s="80"/>
      <c r="M19" s="317">
        <v>0.31</v>
      </c>
    </row>
    <row r="20" spans="1:13" ht="24.95" customHeight="1" x14ac:dyDescent="0.25">
      <c r="A20" s="72"/>
      <c r="B20" s="78"/>
      <c r="C20" s="74"/>
      <c r="D20" s="74"/>
      <c r="E20" s="75"/>
      <c r="F20" s="217">
        <f>SUM(F8:F19)</f>
        <v>9750</v>
      </c>
      <c r="G20" s="217">
        <f>SUM(G8:G19)</f>
        <v>0</v>
      </c>
      <c r="H20" s="76"/>
      <c r="I20" s="73"/>
      <c r="J20" s="217">
        <f>SUM(J8:J19)</f>
        <v>4560</v>
      </c>
      <c r="K20" s="217">
        <f>SUM(K8:K19)</f>
        <v>0</v>
      </c>
      <c r="L20" s="79"/>
    </row>
    <row r="21" spans="1:13" ht="24.95" customHeight="1" x14ac:dyDescent="0.25">
      <c r="A21" s="72"/>
      <c r="B21" s="78"/>
      <c r="C21" s="74"/>
      <c r="D21" s="74"/>
      <c r="E21" s="75"/>
      <c r="F21" s="76"/>
      <c r="G21" s="78"/>
      <c r="H21" s="76"/>
      <c r="I21" s="73"/>
      <c r="J21" s="76"/>
      <c r="K21" s="73"/>
      <c r="L21" s="80"/>
    </row>
    <row r="22" spans="1:13" ht="24.95" customHeight="1" x14ac:dyDescent="0.25">
      <c r="A22" s="218" t="s">
        <v>1054</v>
      </c>
      <c r="B22" s="78"/>
      <c r="C22" s="74"/>
      <c r="D22" s="74"/>
      <c r="E22" s="75"/>
      <c r="F22" s="217">
        <f>'AHU-1-3 VAV''s (1)'!F36+'AHU-1-3 VAV''s (2)'!F20</f>
        <v>36655</v>
      </c>
      <c r="G22" s="217">
        <f>'AHU-1-3 VAV''s (1)'!G36+'AHU-1-3 VAV''s (2)'!G20</f>
        <v>0</v>
      </c>
      <c r="H22" s="76"/>
      <c r="I22" s="73"/>
      <c r="J22" s="217">
        <f>'AHU-1-3 VAV''s (1)'!J36+'AHU-1-3 VAV''s (2)'!J20</f>
        <v>22680</v>
      </c>
      <c r="K22" s="217">
        <f>'AHU-1-3 VAV''s (1)'!K36+'AHU-1-3 VAV''s (2)'!K20</f>
        <v>0</v>
      </c>
      <c r="L22" s="80"/>
    </row>
    <row r="23" spans="1:13" ht="25.5" customHeight="1" x14ac:dyDescent="0.25">
      <c r="A23" s="72"/>
      <c r="B23" s="81"/>
      <c r="C23" s="82"/>
      <c r="D23" s="82"/>
      <c r="E23" s="83"/>
      <c r="F23" s="84"/>
      <c r="G23" s="81"/>
      <c r="H23" s="84"/>
      <c r="I23" s="85"/>
      <c r="J23" s="84"/>
      <c r="K23" s="85"/>
      <c r="L23" s="86"/>
    </row>
    <row r="24" spans="1:13" ht="25.5" customHeight="1" x14ac:dyDescent="0.25">
      <c r="A24" s="72"/>
      <c r="B24" s="78"/>
      <c r="C24" s="87"/>
      <c r="D24" s="87"/>
      <c r="E24" s="87"/>
      <c r="F24" s="88"/>
      <c r="G24" s="78"/>
      <c r="H24" s="88"/>
      <c r="I24" s="78"/>
      <c r="J24" s="88"/>
      <c r="K24" s="78"/>
      <c r="L24" s="80"/>
    </row>
    <row r="25" spans="1:13" ht="25.5" customHeight="1" x14ac:dyDescent="0.25">
      <c r="A25" s="72"/>
      <c r="B25" s="78"/>
      <c r="C25" s="87"/>
      <c r="D25" s="87"/>
      <c r="E25" s="87"/>
      <c r="F25" s="88"/>
      <c r="G25" s="78"/>
      <c r="H25" s="88"/>
      <c r="I25" s="78"/>
      <c r="J25" s="88"/>
      <c r="K25" s="78"/>
      <c r="L25" s="80"/>
    </row>
    <row r="26" spans="1:13" ht="25.5" customHeight="1" x14ac:dyDescent="0.25">
      <c r="A26" s="72"/>
      <c r="B26" s="78"/>
      <c r="C26" s="87"/>
      <c r="D26" s="87"/>
      <c r="E26" s="87"/>
      <c r="F26" s="88"/>
      <c r="G26" s="78"/>
      <c r="H26" s="88"/>
      <c r="I26" s="78"/>
      <c r="J26" s="88"/>
      <c r="K26" s="78"/>
      <c r="L26" s="80"/>
    </row>
    <row r="27" spans="1:13" ht="25.5" customHeight="1" thickBot="1" x14ac:dyDescent="0.3">
      <c r="A27" s="89"/>
      <c r="B27" s="90"/>
      <c r="C27" s="91"/>
      <c r="D27" s="91"/>
      <c r="E27" s="91"/>
      <c r="F27" s="92"/>
      <c r="G27" s="90"/>
      <c r="H27" s="92"/>
      <c r="I27" s="90"/>
      <c r="J27" s="92"/>
      <c r="K27" s="90"/>
      <c r="L27" s="93"/>
    </row>
    <row r="28" spans="1:13" x14ac:dyDescent="0.25">
      <c r="A28" s="9"/>
      <c r="B28" s="94"/>
      <c r="C28" s="9"/>
      <c r="D28" s="9"/>
      <c r="E28" s="9"/>
      <c r="F28" s="9"/>
      <c r="G28" s="9"/>
      <c r="H28" s="9"/>
      <c r="I28" s="9"/>
      <c r="J28" s="9"/>
      <c r="K28" s="9"/>
      <c r="L28" s="9"/>
    </row>
    <row r="29" spans="1:13" x14ac:dyDescent="0.25">
      <c r="A29" s="95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1:13" x14ac:dyDescent="0.2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</row>
    <row r="31" spans="1:13" x14ac:dyDescent="0.2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</row>
    <row r="32" spans="1:13" x14ac:dyDescent="0.2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</row>
    <row r="38" spans="1:1" x14ac:dyDescent="0.25">
      <c r="A38" s="96"/>
    </row>
    <row r="39" spans="1:1" x14ac:dyDescent="0.25">
      <c r="A39" s="97"/>
    </row>
  </sheetData>
  <mergeCells count="5">
    <mergeCell ref="A1:L1"/>
    <mergeCell ref="A2:L2"/>
    <mergeCell ref="A3:L3"/>
    <mergeCell ref="A4:L4"/>
    <mergeCell ref="A5:L5"/>
  </mergeCells>
  <printOptions horizontalCentered="1"/>
  <pageMargins left="0.7" right="0.7" top="1" bottom="0.5" header="0" footer="0"/>
  <pageSetup scale="68" fitToHeight="0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3DEE5-941D-4110-A5EE-39F5686EE615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7.4257812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1242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1245</v>
      </c>
      <c r="B8" s="73"/>
      <c r="C8" s="74"/>
      <c r="D8" s="74" t="s">
        <v>1098</v>
      </c>
      <c r="E8" s="75">
        <v>6</v>
      </c>
      <c r="F8" s="76">
        <v>250</v>
      </c>
      <c r="G8" s="73"/>
      <c r="H8" s="76">
        <v>250</v>
      </c>
      <c r="I8" s="73"/>
      <c r="J8" s="76">
        <v>250</v>
      </c>
      <c r="K8" s="73"/>
      <c r="L8" s="77"/>
      <c r="M8" s="317"/>
    </row>
    <row r="9" spans="1:14" ht="24.95" customHeight="1" x14ac:dyDescent="0.25">
      <c r="A9" s="72" t="s">
        <v>1246</v>
      </c>
      <c r="B9" s="73"/>
      <c r="C9" s="74"/>
      <c r="D9" s="74" t="s">
        <v>1098</v>
      </c>
      <c r="E9" s="75">
        <v>8</v>
      </c>
      <c r="F9" s="76">
        <v>700</v>
      </c>
      <c r="G9" s="73"/>
      <c r="H9" s="76">
        <v>700</v>
      </c>
      <c r="I9" s="73"/>
      <c r="J9" s="76">
        <v>700</v>
      </c>
      <c r="K9" s="73"/>
      <c r="L9" s="77"/>
      <c r="M9" s="317"/>
    </row>
    <row r="10" spans="1:14" ht="24.95" customHeight="1" x14ac:dyDescent="0.25">
      <c r="A10" s="72" t="s">
        <v>1247</v>
      </c>
      <c r="B10" s="73"/>
      <c r="C10" s="74"/>
      <c r="D10" s="74" t="s">
        <v>1098</v>
      </c>
      <c r="E10" s="75">
        <v>6</v>
      </c>
      <c r="F10" s="76">
        <v>300</v>
      </c>
      <c r="G10" s="73"/>
      <c r="H10" s="76">
        <v>300</v>
      </c>
      <c r="I10" s="73"/>
      <c r="J10" s="76">
        <v>300</v>
      </c>
      <c r="K10" s="73"/>
      <c r="L10" s="77"/>
      <c r="M10" s="317"/>
    </row>
    <row r="11" spans="1:14" ht="24.95" customHeight="1" x14ac:dyDescent="0.25">
      <c r="A11" s="218" t="s">
        <v>1243</v>
      </c>
      <c r="B11" s="73"/>
      <c r="C11" s="74"/>
      <c r="D11" s="74"/>
      <c r="E11" s="75"/>
      <c r="F11" s="217">
        <f>SUM(F8:F10)</f>
        <v>1250</v>
      </c>
      <c r="G11" s="217">
        <f>SUM(G8:G10)</f>
        <v>0</v>
      </c>
      <c r="H11" s="76"/>
      <c r="I11" s="73"/>
      <c r="J11" s="217">
        <f>SUM(J8:J10)</f>
        <v>1250</v>
      </c>
      <c r="K11" s="217">
        <f>SUM(K8:K10)</f>
        <v>0</v>
      </c>
      <c r="L11" s="77"/>
      <c r="M11" s="11"/>
    </row>
    <row r="12" spans="1:14" ht="24.95" customHeight="1" x14ac:dyDescent="0.25">
      <c r="A12" s="72"/>
      <c r="B12" s="73"/>
      <c r="C12" s="74"/>
      <c r="D12" s="74"/>
      <c r="E12" s="75"/>
      <c r="F12" s="76"/>
      <c r="G12" s="73"/>
      <c r="H12" s="76"/>
      <c r="I12" s="73"/>
      <c r="J12" s="76"/>
      <c r="K12" s="73"/>
      <c r="L12" s="77"/>
      <c r="M12" s="11"/>
    </row>
    <row r="13" spans="1:14" ht="24.95" customHeight="1" x14ac:dyDescent="0.25">
      <c r="A13" s="72" t="s">
        <v>1248</v>
      </c>
      <c r="B13" s="73"/>
      <c r="C13" s="74"/>
      <c r="D13" s="74" t="s">
        <v>1150</v>
      </c>
      <c r="E13" s="75">
        <v>6</v>
      </c>
      <c r="F13" s="76">
        <v>550</v>
      </c>
      <c r="G13" s="73"/>
      <c r="H13" s="76">
        <v>110</v>
      </c>
      <c r="I13" s="73"/>
      <c r="J13" s="76"/>
      <c r="K13" s="73"/>
      <c r="L13" s="77"/>
      <c r="M13" s="11"/>
    </row>
    <row r="14" spans="1:14" ht="24.95" customHeight="1" x14ac:dyDescent="0.25">
      <c r="A14" s="72" t="s">
        <v>1249</v>
      </c>
      <c r="B14" s="73"/>
      <c r="C14" s="74"/>
      <c r="D14" s="74" t="s">
        <v>1150</v>
      </c>
      <c r="E14" s="75">
        <v>8</v>
      </c>
      <c r="F14" s="76">
        <v>1000</v>
      </c>
      <c r="G14" s="73"/>
      <c r="H14" s="76">
        <v>200</v>
      </c>
      <c r="I14" s="73"/>
      <c r="J14" s="76"/>
      <c r="K14" s="73"/>
      <c r="L14" s="77"/>
      <c r="M14" s="11"/>
    </row>
    <row r="15" spans="1:14" ht="24.95" customHeight="1" x14ac:dyDescent="0.25">
      <c r="A15" s="72" t="s">
        <v>1250</v>
      </c>
      <c r="B15" s="73" t="s">
        <v>1151</v>
      </c>
      <c r="C15" s="74"/>
      <c r="D15" s="74" t="s">
        <v>1150</v>
      </c>
      <c r="E15" s="75">
        <v>6</v>
      </c>
      <c r="F15" s="76">
        <v>600</v>
      </c>
      <c r="G15" s="73"/>
      <c r="H15" s="76">
        <v>120</v>
      </c>
      <c r="I15" s="73"/>
      <c r="J15" s="76"/>
      <c r="K15" s="73"/>
      <c r="L15" s="77"/>
      <c r="M15" s="11"/>
    </row>
    <row r="16" spans="1:14" ht="24.95" customHeight="1" x14ac:dyDescent="0.25">
      <c r="A16" s="218" t="s">
        <v>1244</v>
      </c>
      <c r="B16" s="78"/>
      <c r="C16" s="74"/>
      <c r="D16" s="74"/>
      <c r="E16" s="75"/>
      <c r="F16" s="217">
        <f>SUM(F15)</f>
        <v>600</v>
      </c>
      <c r="G16" s="217">
        <f>SUM(G15)</f>
        <v>0</v>
      </c>
      <c r="H16" s="76"/>
      <c r="I16" s="73"/>
      <c r="J16" s="76"/>
      <c r="K16" s="73"/>
      <c r="L16" s="77"/>
      <c r="M16" s="11"/>
    </row>
    <row r="17" spans="1:13" ht="24.95" customHeight="1" x14ac:dyDescent="0.25">
      <c r="A17" s="72"/>
      <c r="B17" s="73"/>
      <c r="C17" s="74"/>
      <c r="D17" s="74"/>
      <c r="E17" s="75"/>
      <c r="F17" s="76"/>
      <c r="G17" s="73"/>
      <c r="H17" s="76"/>
      <c r="I17" s="73"/>
      <c r="J17" s="76"/>
      <c r="K17" s="73"/>
      <c r="L17" s="77"/>
      <c r="M17" s="11"/>
    </row>
    <row r="18" spans="1:13" ht="24.95" customHeight="1" x14ac:dyDescent="0.25">
      <c r="A18" s="72"/>
      <c r="B18" s="73"/>
      <c r="C18" s="74"/>
      <c r="D18" s="74"/>
      <c r="E18" s="75"/>
      <c r="F18" s="76"/>
      <c r="G18" s="73"/>
      <c r="H18" s="76"/>
      <c r="I18" s="73"/>
      <c r="J18" s="76"/>
      <c r="K18" s="73"/>
      <c r="L18" s="77"/>
      <c r="M18" s="11"/>
    </row>
    <row r="19" spans="1:13" ht="24.95" customHeight="1" x14ac:dyDescent="0.25">
      <c r="A19" s="72"/>
      <c r="B19" s="73"/>
      <c r="C19" s="74"/>
      <c r="D19" s="74"/>
      <c r="E19" s="75"/>
      <c r="F19" s="76"/>
      <c r="G19" s="73"/>
      <c r="H19" s="76"/>
      <c r="I19" s="73"/>
      <c r="J19" s="76"/>
      <c r="K19" s="73"/>
      <c r="L19" s="77"/>
      <c r="M19" s="11"/>
    </row>
    <row r="20" spans="1:13" ht="24.95" customHeight="1" x14ac:dyDescent="0.25">
      <c r="A20" s="72"/>
      <c r="B20" s="73"/>
      <c r="C20" s="74"/>
      <c r="D20" s="74"/>
      <c r="E20" s="75"/>
      <c r="F20" s="76"/>
      <c r="G20" s="73"/>
      <c r="H20" s="76"/>
      <c r="I20" s="73"/>
      <c r="J20" s="76"/>
      <c r="K20" s="73"/>
      <c r="L20" s="77"/>
      <c r="M20" s="11"/>
    </row>
    <row r="21" spans="1:13" ht="24.95" customHeight="1" x14ac:dyDescent="0.25">
      <c r="A21" s="72"/>
      <c r="B21" s="73"/>
      <c r="C21" s="74"/>
      <c r="D21" s="74"/>
      <c r="E21" s="75"/>
      <c r="F21" s="76"/>
      <c r="G21" s="73"/>
      <c r="H21" s="76"/>
      <c r="I21" s="73"/>
      <c r="J21" s="76"/>
      <c r="K21" s="73"/>
      <c r="L21" s="77"/>
      <c r="M21" s="11"/>
    </row>
    <row r="22" spans="1:13" ht="24.95" customHeight="1" x14ac:dyDescent="0.25">
      <c r="A22" s="72"/>
      <c r="B22" s="73"/>
      <c r="C22" s="74"/>
      <c r="D22" s="74"/>
      <c r="E22" s="75"/>
      <c r="F22" s="76"/>
      <c r="G22" s="73"/>
      <c r="H22" s="76"/>
      <c r="I22" s="73"/>
      <c r="J22" s="76"/>
      <c r="K22" s="73"/>
      <c r="L22" s="77"/>
      <c r="M22" s="11"/>
    </row>
    <row r="23" spans="1:13" ht="24.95" customHeight="1" x14ac:dyDescent="0.25">
      <c r="A23" s="72"/>
      <c r="B23" s="73"/>
      <c r="C23" s="74"/>
      <c r="D23" s="74"/>
      <c r="E23" s="75"/>
      <c r="F23" s="76"/>
      <c r="G23" s="73"/>
      <c r="H23" s="76"/>
      <c r="I23" s="73"/>
      <c r="J23" s="76"/>
      <c r="K23" s="73"/>
      <c r="L23" s="77"/>
      <c r="M23" s="11"/>
    </row>
    <row r="24" spans="1:13" ht="24.95" customHeight="1" x14ac:dyDescent="0.25">
      <c r="A24" s="72"/>
      <c r="B24" s="73"/>
      <c r="C24" s="74"/>
      <c r="D24" s="74"/>
      <c r="E24" s="75"/>
      <c r="F24" s="76"/>
      <c r="G24" s="73"/>
      <c r="H24" s="76"/>
      <c r="I24" s="73"/>
      <c r="J24" s="76"/>
      <c r="K24" s="73"/>
      <c r="L24" s="77"/>
      <c r="M24" s="11"/>
    </row>
    <row r="25" spans="1:13" ht="24.95" customHeight="1" x14ac:dyDescent="0.25">
      <c r="A25" s="72"/>
      <c r="B25" s="73"/>
      <c r="C25" s="74"/>
      <c r="D25" s="74"/>
      <c r="E25" s="75"/>
      <c r="F25" s="76"/>
      <c r="G25" s="73"/>
      <c r="H25" s="76"/>
      <c r="I25" s="73"/>
      <c r="J25" s="76"/>
      <c r="K25" s="73"/>
      <c r="L25" s="77"/>
      <c r="M25" s="11"/>
    </row>
    <row r="26" spans="1:13" ht="24.95" customHeight="1" x14ac:dyDescent="0.25">
      <c r="A26" s="72"/>
      <c r="B26" s="73"/>
      <c r="C26" s="74"/>
      <c r="D26" s="74"/>
      <c r="E26" s="75"/>
      <c r="F26" s="76"/>
      <c r="G26" s="73"/>
      <c r="H26" s="76"/>
      <c r="I26" s="73"/>
      <c r="J26" s="76"/>
      <c r="K26" s="73"/>
      <c r="L26" s="77"/>
      <c r="M26" s="11"/>
    </row>
    <row r="27" spans="1:13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77"/>
      <c r="M27" s="11"/>
    </row>
    <row r="28" spans="1:13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77"/>
      <c r="M29" s="11"/>
    </row>
    <row r="30" spans="1:13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77"/>
      <c r="M30" s="11"/>
    </row>
    <row r="31" spans="1:13" ht="25.5" customHeight="1" x14ac:dyDescent="0.25">
      <c r="A31" s="72"/>
      <c r="B31" s="78"/>
      <c r="C31" s="87"/>
      <c r="D31" s="87"/>
      <c r="E31" s="87"/>
      <c r="F31" s="88"/>
      <c r="G31" s="78"/>
      <c r="H31" s="88"/>
      <c r="I31" s="78"/>
      <c r="J31" s="88"/>
      <c r="K31" s="78"/>
      <c r="L31" s="77"/>
      <c r="M31" s="11"/>
    </row>
    <row r="32" spans="1:13" ht="25.5" customHeight="1" x14ac:dyDescent="0.25">
      <c r="A32" s="72"/>
      <c r="B32" s="78"/>
      <c r="C32" s="74"/>
      <c r="D32" s="74"/>
      <c r="E32" s="75"/>
      <c r="F32" s="76"/>
      <c r="G32" s="78"/>
      <c r="H32" s="76"/>
      <c r="I32" s="73"/>
      <c r="J32" s="76"/>
      <c r="K32" s="73"/>
      <c r="L32" s="77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ht="15.75" x14ac:dyDescent="0.25">
      <c r="A41" s="99" t="s">
        <v>1152</v>
      </c>
      <c r="B41" s="366" t="s">
        <v>1153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6">
    <mergeCell ref="B41:L41"/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EF6EC-FA78-4A0B-99F9-F8983BD8948E}">
  <sheetPr>
    <pageSetUpPr fitToPage="1"/>
  </sheetPr>
  <dimension ref="A1:N52"/>
  <sheetViews>
    <sheetView topLeftCell="A7" zoomScale="80" zoomScaleNormal="80" workbookViewId="0">
      <selection activeCell="H41" sqref="H41:I42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35</v>
      </c>
      <c r="B5" s="10"/>
      <c r="C5" s="345" t="s">
        <v>1063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  <c r="I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1307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 t="s">
        <v>39</v>
      </c>
      <c r="G9" s="363"/>
      <c r="H9" s="11" t="s">
        <v>1309</v>
      </c>
      <c r="I9" s="11" t="s">
        <v>1286</v>
      </c>
    </row>
    <row r="10" spans="1:14" ht="15.75" x14ac:dyDescent="0.25">
      <c r="A10" s="18" t="s">
        <v>5</v>
      </c>
      <c r="B10" s="358"/>
      <c r="C10" s="360"/>
      <c r="D10" s="17"/>
      <c r="E10" s="18" t="s">
        <v>5</v>
      </c>
      <c r="F10" s="358"/>
      <c r="G10" s="360"/>
      <c r="H10" s="11" t="s">
        <v>1294</v>
      </c>
      <c r="I10" s="11" t="s">
        <v>1287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1289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1305</v>
      </c>
    </row>
    <row r="13" spans="1:14" ht="15.75" x14ac:dyDescent="0.25">
      <c r="A13" s="18" t="s">
        <v>8</v>
      </c>
      <c r="B13" s="358" t="s">
        <v>82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1310</v>
      </c>
    </row>
    <row r="14" spans="1:14" ht="15.75" x14ac:dyDescent="0.25">
      <c r="A14" s="18" t="s">
        <v>8</v>
      </c>
      <c r="B14" s="358" t="s">
        <v>83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84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85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 t="s">
        <v>61</v>
      </c>
      <c r="B19" s="26"/>
      <c r="C19" s="27"/>
      <c r="D19" s="23"/>
      <c r="E19" s="17" t="s">
        <v>62</v>
      </c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 t="s">
        <v>43</v>
      </c>
      <c r="C21" s="357"/>
      <c r="D21" s="32"/>
      <c r="E21" s="30" t="s">
        <v>11</v>
      </c>
      <c r="F21" s="356" t="s">
        <v>44</v>
      </c>
      <c r="G21" s="357"/>
      <c r="H21" s="11"/>
      <c r="I21" s="11"/>
    </row>
    <row r="22" spans="1:9" ht="15.75" x14ac:dyDescent="0.25">
      <c r="A22" s="18" t="s">
        <v>12</v>
      </c>
      <c r="B22" s="358" t="s">
        <v>71</v>
      </c>
      <c r="C22" s="359"/>
      <c r="D22" s="23"/>
      <c r="E22" s="18" t="s">
        <v>12</v>
      </c>
      <c r="F22" s="358" t="s">
        <v>67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 t="s">
        <v>72</v>
      </c>
      <c r="C24" s="353"/>
      <c r="D24" s="23"/>
      <c r="E24" s="22" t="s">
        <v>14</v>
      </c>
      <c r="F24" s="352" t="s">
        <v>68</v>
      </c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 t="s">
        <v>1056</v>
      </c>
      <c r="C28" s="38"/>
      <c r="D28" s="23"/>
      <c r="E28" s="18" t="s">
        <v>18</v>
      </c>
      <c r="F28" s="37" t="s">
        <v>58</v>
      </c>
      <c r="G28" s="38"/>
      <c r="H28" s="11"/>
      <c r="I28" s="11"/>
    </row>
    <row r="29" spans="1:9" ht="15.75" x14ac:dyDescent="0.25">
      <c r="A29" s="18" t="s">
        <v>19</v>
      </c>
      <c r="B29" s="39" t="s">
        <v>1057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50</v>
      </c>
      <c r="C30" s="42"/>
      <c r="D30" s="23"/>
      <c r="E30" s="18" t="s">
        <v>20</v>
      </c>
      <c r="F30" s="39" t="s">
        <v>51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 t="s">
        <v>72</v>
      </c>
      <c r="C33" s="19"/>
      <c r="D33" s="23"/>
      <c r="E33" s="18" t="s">
        <v>23</v>
      </c>
      <c r="F33" s="44" t="s">
        <v>68</v>
      </c>
      <c r="G33" s="19"/>
      <c r="H33" s="11"/>
      <c r="I33" s="11"/>
    </row>
    <row r="34" spans="1:9" ht="16.5" thickBot="1" x14ac:dyDescent="0.3">
      <c r="A34" s="22" t="s">
        <v>24</v>
      </c>
      <c r="B34" s="46" t="s">
        <v>48</v>
      </c>
      <c r="C34" s="47"/>
      <c r="D34" s="23"/>
      <c r="E34" s="22" t="s">
        <v>24</v>
      </c>
      <c r="F34" s="44" t="s">
        <v>49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56</v>
      </c>
      <c r="C40" s="40"/>
      <c r="D40" s="23"/>
      <c r="E40" s="18" t="s">
        <v>28</v>
      </c>
      <c r="F40" s="56" t="s">
        <v>57</v>
      </c>
      <c r="G40" s="40"/>
      <c r="H40" s="11"/>
      <c r="I40" s="11"/>
    </row>
    <row r="41" spans="1:9" ht="15.75" x14ac:dyDescent="0.25">
      <c r="A41" s="18" t="s">
        <v>29</v>
      </c>
      <c r="B41" s="31" t="s">
        <v>74</v>
      </c>
      <c r="C41" s="40"/>
      <c r="D41" s="23"/>
      <c r="E41" s="18" t="s">
        <v>9</v>
      </c>
      <c r="F41" s="41"/>
      <c r="G41" s="38"/>
      <c r="H41" s="11" t="s">
        <v>1346</v>
      </c>
      <c r="I41" s="11">
        <v>388.2</v>
      </c>
    </row>
    <row r="42" spans="1:9" ht="15.75" x14ac:dyDescent="0.25">
      <c r="A42" s="18" t="s">
        <v>30</v>
      </c>
      <c r="B42" s="39" t="s">
        <v>75</v>
      </c>
      <c r="C42" s="42"/>
      <c r="D42" s="23"/>
      <c r="E42" s="57"/>
      <c r="F42" s="58"/>
      <c r="G42" s="59"/>
      <c r="H42" s="11" t="s">
        <v>1345</v>
      </c>
      <c r="I42" s="11">
        <v>64.599999999999994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1378</v>
      </c>
      <c r="C47" s="66"/>
      <c r="D47" s="23"/>
      <c r="E47" s="67" t="s">
        <v>33</v>
      </c>
      <c r="F47" s="46"/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E02102-82E4-4504-8EE2-11B4FD065A38}">
  <sheetPr>
    <pageSetUpPr fitToPage="1"/>
  </sheetPr>
  <dimension ref="A1:M52"/>
  <sheetViews>
    <sheetView topLeftCell="A13" zoomScale="80" zoomScaleNormal="80" workbookViewId="0">
      <selection activeCell="H42" sqref="H42:I42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3.28515625" style="12" customWidth="1"/>
    <col min="10" max="16384" width="9.140625" style="12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2"/>
      <c r="J1" s="3"/>
      <c r="K1" s="3"/>
      <c r="L1" s="3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6"/>
      <c r="J2" s="7"/>
      <c r="K2" s="7"/>
      <c r="L2" s="7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5"/>
      <c r="J3" s="8"/>
      <c r="K3" s="8"/>
      <c r="L3" s="8"/>
      <c r="M3" s="8"/>
    </row>
    <row r="4" spans="1:13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</row>
    <row r="5" spans="1:13" ht="20.100000000000001" customHeight="1" x14ac:dyDescent="0.25">
      <c r="A5" s="10" t="s">
        <v>1040</v>
      </c>
      <c r="B5" s="10"/>
      <c r="C5" s="345" t="s">
        <v>1058</v>
      </c>
      <c r="D5" s="345"/>
      <c r="E5" s="345"/>
      <c r="F5" s="345"/>
      <c r="G5" s="345"/>
      <c r="H5" s="289" t="s">
        <v>1276</v>
      </c>
      <c r="I5" s="11"/>
    </row>
    <row r="6" spans="1:13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</row>
    <row r="7" spans="1:13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</row>
    <row r="8" spans="1:13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1282</v>
      </c>
    </row>
    <row r="9" spans="1:13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3" ht="15.75" x14ac:dyDescent="0.25">
      <c r="A10" s="18" t="s">
        <v>5</v>
      </c>
      <c r="B10" s="358" t="s">
        <v>1293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1284</v>
      </c>
    </row>
    <row r="11" spans="1:13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1285</v>
      </c>
    </row>
    <row r="12" spans="1:13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1288</v>
      </c>
    </row>
    <row r="13" spans="1:13" ht="15.75" x14ac:dyDescent="0.25">
      <c r="A13" s="18" t="s">
        <v>8</v>
      </c>
      <c r="B13" s="358" t="s">
        <v>1311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1289</v>
      </c>
    </row>
    <row r="14" spans="1:13" ht="15.75" x14ac:dyDescent="0.25">
      <c r="A14" s="18"/>
      <c r="B14" s="358"/>
      <c r="C14" s="360"/>
      <c r="D14" s="17"/>
      <c r="E14" s="18"/>
      <c r="F14" s="358"/>
      <c r="G14" s="359"/>
      <c r="H14" s="11"/>
      <c r="I14" s="11"/>
    </row>
    <row r="15" spans="1:13" ht="15.75" x14ac:dyDescent="0.25">
      <c r="A15" s="18" t="s">
        <v>79</v>
      </c>
      <c r="B15" s="358" t="s">
        <v>1312</v>
      </c>
      <c r="C15" s="360"/>
      <c r="D15" s="17"/>
      <c r="E15" s="18"/>
      <c r="F15" s="358"/>
      <c r="G15" s="359"/>
      <c r="H15" s="11"/>
      <c r="I15" s="11"/>
    </row>
    <row r="16" spans="1:13" ht="15.75" x14ac:dyDescent="0.25">
      <c r="A16" s="18" t="s">
        <v>79</v>
      </c>
      <c r="B16" s="358" t="s">
        <v>1313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1296</v>
      </c>
      <c r="G22" s="359"/>
      <c r="H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</row>
    <row r="28" spans="1:9" ht="15.75" x14ac:dyDescent="0.25">
      <c r="A28" s="18" t="s">
        <v>18</v>
      </c>
      <c r="B28" s="37" t="s">
        <v>1049</v>
      </c>
      <c r="C28" s="38"/>
      <c r="D28" s="23"/>
      <c r="E28" s="18" t="s">
        <v>18</v>
      </c>
      <c r="F28" s="37" t="s">
        <v>1070</v>
      </c>
      <c r="G28" s="38"/>
      <c r="H28" s="11"/>
    </row>
    <row r="29" spans="1:9" ht="15.75" x14ac:dyDescent="0.25">
      <c r="A29" s="18" t="s">
        <v>19</v>
      </c>
      <c r="B29" s="39" t="s">
        <v>1047</v>
      </c>
      <c r="C29" s="19"/>
      <c r="D29" s="23"/>
      <c r="E29" s="18"/>
      <c r="F29" s="39"/>
      <c r="G29" s="40"/>
      <c r="H29" s="11"/>
    </row>
    <row r="30" spans="1:9" ht="15.75" x14ac:dyDescent="0.25">
      <c r="A30" s="18" t="s">
        <v>20</v>
      </c>
      <c r="B30" s="41" t="s">
        <v>1340</v>
      </c>
      <c r="C30" s="42"/>
      <c r="D30" s="23"/>
      <c r="E30" s="18" t="s">
        <v>20</v>
      </c>
      <c r="F30" s="39" t="s">
        <v>1339</v>
      </c>
      <c r="G30" s="42"/>
      <c r="H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</row>
    <row r="34" spans="1:9" ht="16.5" thickBot="1" x14ac:dyDescent="0.3">
      <c r="A34" s="22" t="s">
        <v>24</v>
      </c>
      <c r="B34" s="46" t="s">
        <v>1341</v>
      </c>
      <c r="C34" s="47"/>
      <c r="D34" s="23"/>
      <c r="E34" s="22" t="s">
        <v>24</v>
      </c>
      <c r="F34" s="44" t="s">
        <v>1342</v>
      </c>
      <c r="G34" s="47"/>
      <c r="H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</row>
    <row r="40" spans="1:9" ht="15.75" x14ac:dyDescent="0.25">
      <c r="A40" s="18" t="s">
        <v>28</v>
      </c>
      <c r="B40" s="39" t="s">
        <v>1337</v>
      </c>
      <c r="C40" s="40"/>
      <c r="D40" s="23"/>
      <c r="E40" s="18" t="s">
        <v>28</v>
      </c>
      <c r="F40" s="56" t="s">
        <v>1338</v>
      </c>
      <c r="G40" s="40"/>
      <c r="H40" s="11"/>
    </row>
    <row r="41" spans="1:9" ht="15.75" x14ac:dyDescent="0.25">
      <c r="A41" s="18" t="s">
        <v>29</v>
      </c>
      <c r="B41" s="31" t="s">
        <v>1344</v>
      </c>
      <c r="C41" s="40"/>
      <c r="D41" s="23"/>
      <c r="E41" s="18" t="s">
        <v>9</v>
      </c>
      <c r="F41" s="41"/>
      <c r="G41" s="38"/>
      <c r="H41" s="11" t="s">
        <v>1346</v>
      </c>
      <c r="I41" s="11">
        <v>157.32</v>
      </c>
    </row>
    <row r="42" spans="1:9" ht="15.75" x14ac:dyDescent="0.25">
      <c r="A42" s="18" t="s">
        <v>30</v>
      </c>
      <c r="B42" s="39" t="s">
        <v>1343</v>
      </c>
      <c r="C42" s="42"/>
      <c r="D42" s="23"/>
      <c r="E42" s="57"/>
      <c r="F42" s="58"/>
      <c r="G42" s="59"/>
      <c r="H42" s="11" t="s">
        <v>1345</v>
      </c>
      <c r="I42" s="11">
        <v>18.97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</row>
    <row r="47" spans="1:9" ht="16.5" thickBot="1" x14ac:dyDescent="0.3">
      <c r="A47" s="22" t="s">
        <v>33</v>
      </c>
      <c r="B47" s="46" t="s">
        <v>1336</v>
      </c>
      <c r="C47" s="66"/>
      <c r="D47" s="23"/>
      <c r="E47" s="67" t="s">
        <v>33</v>
      </c>
      <c r="F47" s="46" t="s">
        <v>1335</v>
      </c>
      <c r="G47" s="66"/>
      <c r="H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</row>
    <row r="49" spans="1:8" x14ac:dyDescent="0.25">
      <c r="A49" s="68"/>
      <c r="B49" s="11"/>
      <c r="C49" s="11"/>
      <c r="D49" s="11"/>
      <c r="E49" s="11"/>
      <c r="F49" s="11"/>
      <c r="G49" s="11"/>
      <c r="H49" s="11"/>
    </row>
    <row r="50" spans="1:8" x14ac:dyDescent="0.25">
      <c r="A50" s="11"/>
      <c r="B50" s="11"/>
      <c r="C50" s="11"/>
      <c r="D50" s="11"/>
      <c r="E50" s="11"/>
      <c r="F50" s="11"/>
      <c r="G50" s="11"/>
      <c r="H50" s="11"/>
    </row>
    <row r="51" spans="1:8" x14ac:dyDescent="0.25">
      <c r="A51" s="11"/>
      <c r="B51" s="11"/>
      <c r="C51" s="11"/>
      <c r="D51" s="11"/>
      <c r="E51" s="11"/>
      <c r="F51" s="11"/>
      <c r="G51" s="11"/>
      <c r="H51" s="11"/>
    </row>
    <row r="52" spans="1:8" x14ac:dyDescent="0.25">
      <c r="A52" s="11"/>
      <c r="B52" s="11"/>
      <c r="C52" s="11"/>
      <c r="D52" s="11"/>
      <c r="E52" s="11"/>
      <c r="F52" s="11"/>
      <c r="G52" s="11"/>
      <c r="H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honeticPr fontId="25" type="noConversion"/>
  <printOptions horizontalCentered="1"/>
  <pageMargins left="0.7" right="0.7" top="1" bottom="0.5" header="0" footer="0"/>
  <pageSetup scale="77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FE44D-066F-4F64-BFB5-D53BAFC3E10B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1" width="11.42578125" style="4" customWidth="1"/>
    <col min="2" max="12" width="10.7109375" style="4" customWidth="1"/>
    <col min="13" max="13" width="12.710937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138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139</v>
      </c>
      <c r="B8" s="73" t="s">
        <v>230</v>
      </c>
      <c r="C8" s="74"/>
      <c r="D8" s="74" t="s">
        <v>213</v>
      </c>
      <c r="E8" s="75">
        <v>8</v>
      </c>
      <c r="F8" s="76">
        <v>500</v>
      </c>
      <c r="G8" s="73"/>
      <c r="H8" s="76">
        <v>95</v>
      </c>
      <c r="I8" s="73"/>
      <c r="J8" s="76">
        <v>250</v>
      </c>
      <c r="K8" s="73"/>
      <c r="L8" s="77"/>
      <c r="M8" s="317">
        <v>0.62</v>
      </c>
    </row>
    <row r="9" spans="1:13" ht="24.95" customHeight="1" x14ac:dyDescent="0.25">
      <c r="A9" s="72" t="s">
        <v>140</v>
      </c>
      <c r="B9" s="78" t="s">
        <v>231</v>
      </c>
      <c r="C9" s="74"/>
      <c r="D9" s="74" t="s">
        <v>213</v>
      </c>
      <c r="E9" s="75">
        <v>8</v>
      </c>
      <c r="F9" s="76">
        <v>450</v>
      </c>
      <c r="G9" s="78"/>
      <c r="H9" s="76">
        <v>130</v>
      </c>
      <c r="I9" s="73"/>
      <c r="J9" s="76">
        <v>225</v>
      </c>
      <c r="K9" s="73"/>
      <c r="L9" s="79"/>
      <c r="M9" s="317">
        <v>0.53</v>
      </c>
    </row>
    <row r="10" spans="1:13" ht="24.95" customHeight="1" x14ac:dyDescent="0.25">
      <c r="A10" s="72" t="s">
        <v>141</v>
      </c>
      <c r="B10" s="78" t="s">
        <v>1011</v>
      </c>
      <c r="C10" s="74"/>
      <c r="D10" s="74" t="s">
        <v>213</v>
      </c>
      <c r="E10" s="75">
        <v>8</v>
      </c>
      <c r="F10" s="76">
        <v>300</v>
      </c>
      <c r="G10" s="78"/>
      <c r="H10" s="76">
        <v>120</v>
      </c>
      <c r="I10" s="73"/>
      <c r="J10" s="76">
        <v>150</v>
      </c>
      <c r="K10" s="73"/>
      <c r="L10" s="80"/>
      <c r="M10" s="317">
        <v>0.31</v>
      </c>
    </row>
    <row r="11" spans="1:13" ht="24.95" customHeight="1" x14ac:dyDescent="0.25">
      <c r="A11" s="72" t="s">
        <v>142</v>
      </c>
      <c r="B11" s="78" t="s">
        <v>1012</v>
      </c>
      <c r="C11" s="74"/>
      <c r="D11" s="74" t="s">
        <v>213</v>
      </c>
      <c r="E11" s="75">
        <v>8</v>
      </c>
      <c r="F11" s="76">
        <v>400</v>
      </c>
      <c r="G11" s="78"/>
      <c r="H11" s="76">
        <v>85</v>
      </c>
      <c r="I11" s="73"/>
      <c r="J11" s="76">
        <v>200</v>
      </c>
      <c r="K11" s="73"/>
      <c r="L11" s="80"/>
      <c r="M11" s="317">
        <v>0.46</v>
      </c>
    </row>
    <row r="12" spans="1:13" ht="24.95" customHeight="1" x14ac:dyDescent="0.25">
      <c r="A12" s="72" t="s">
        <v>143</v>
      </c>
      <c r="B12" s="78" t="s">
        <v>1013</v>
      </c>
      <c r="C12" s="74"/>
      <c r="D12" s="74" t="s">
        <v>213</v>
      </c>
      <c r="E12" s="75">
        <v>8</v>
      </c>
      <c r="F12" s="76">
        <v>600</v>
      </c>
      <c r="G12" s="78"/>
      <c r="H12" s="76">
        <v>170</v>
      </c>
      <c r="I12" s="73"/>
      <c r="J12" s="76">
        <v>300</v>
      </c>
      <c r="K12" s="73"/>
      <c r="L12" s="80"/>
      <c r="M12" s="317">
        <v>0.85</v>
      </c>
    </row>
    <row r="13" spans="1:13" ht="24.95" customHeight="1" x14ac:dyDescent="0.25">
      <c r="A13" s="72" t="s">
        <v>144</v>
      </c>
      <c r="B13" s="78" t="s">
        <v>232</v>
      </c>
      <c r="C13" s="74"/>
      <c r="D13" s="74" t="s">
        <v>213</v>
      </c>
      <c r="E13" s="75">
        <v>6</v>
      </c>
      <c r="F13" s="76">
        <v>200</v>
      </c>
      <c r="G13" s="78"/>
      <c r="H13" s="76">
        <v>80</v>
      </c>
      <c r="I13" s="73"/>
      <c r="J13" s="76">
        <v>100</v>
      </c>
      <c r="K13" s="73"/>
      <c r="L13" s="79"/>
      <c r="M13" s="317">
        <v>0.21</v>
      </c>
    </row>
    <row r="14" spans="1:13" ht="24.95" customHeight="1" x14ac:dyDescent="0.25">
      <c r="A14" s="72" t="s">
        <v>145</v>
      </c>
      <c r="B14" s="78" t="s">
        <v>233</v>
      </c>
      <c r="C14" s="74"/>
      <c r="D14" s="74" t="s">
        <v>213</v>
      </c>
      <c r="E14" s="75">
        <v>8</v>
      </c>
      <c r="F14" s="76">
        <v>500</v>
      </c>
      <c r="G14" s="78"/>
      <c r="H14" s="76">
        <v>80</v>
      </c>
      <c r="I14" s="73"/>
      <c r="J14" s="76">
        <v>250</v>
      </c>
      <c r="K14" s="73"/>
      <c r="L14" s="80"/>
      <c r="M14" s="317">
        <v>0.62</v>
      </c>
    </row>
    <row r="15" spans="1:13" ht="24.95" customHeight="1" x14ac:dyDescent="0.25">
      <c r="A15" s="72" t="s">
        <v>146</v>
      </c>
      <c r="B15" s="78" t="s">
        <v>1012</v>
      </c>
      <c r="C15" s="74"/>
      <c r="D15" s="74" t="s">
        <v>213</v>
      </c>
      <c r="E15" s="75">
        <v>8</v>
      </c>
      <c r="F15" s="76">
        <v>700</v>
      </c>
      <c r="G15" s="78"/>
      <c r="H15" s="76">
        <v>660</v>
      </c>
      <c r="I15" s="73"/>
      <c r="J15" s="76">
        <v>660</v>
      </c>
      <c r="K15" s="73"/>
      <c r="L15" s="80"/>
      <c r="M15" s="317">
        <v>3.07</v>
      </c>
    </row>
    <row r="16" spans="1:13" ht="24.95" customHeight="1" x14ac:dyDescent="0.25">
      <c r="A16" s="72" t="s">
        <v>147</v>
      </c>
      <c r="B16" s="78" t="s">
        <v>234</v>
      </c>
      <c r="C16" s="74"/>
      <c r="D16" s="74" t="s">
        <v>213</v>
      </c>
      <c r="E16" s="75">
        <v>12</v>
      </c>
      <c r="F16" s="76">
        <v>400</v>
      </c>
      <c r="G16" s="78"/>
      <c r="H16" s="76">
        <v>70</v>
      </c>
      <c r="I16" s="73"/>
      <c r="J16" s="76">
        <v>200</v>
      </c>
      <c r="K16" s="73"/>
      <c r="L16" s="79"/>
      <c r="M16" s="317">
        <v>0.36</v>
      </c>
    </row>
    <row r="17" spans="1:13" ht="24.95" customHeight="1" x14ac:dyDescent="0.25">
      <c r="A17" s="72" t="s">
        <v>148</v>
      </c>
      <c r="B17" s="78" t="s">
        <v>212</v>
      </c>
      <c r="C17" s="74"/>
      <c r="D17" s="74" t="s">
        <v>213</v>
      </c>
      <c r="E17" s="75">
        <v>10</v>
      </c>
      <c r="F17" s="76">
        <v>800</v>
      </c>
      <c r="G17" s="78"/>
      <c r="H17" s="76">
        <v>240</v>
      </c>
      <c r="I17" s="73"/>
      <c r="J17" s="75">
        <v>400</v>
      </c>
      <c r="K17" s="73"/>
      <c r="L17" s="80"/>
      <c r="M17" s="317">
        <v>1.03</v>
      </c>
    </row>
    <row r="18" spans="1:13" ht="24.95" customHeight="1" x14ac:dyDescent="0.25">
      <c r="A18" s="72" t="s">
        <v>149</v>
      </c>
      <c r="B18" s="78" t="s">
        <v>1014</v>
      </c>
      <c r="C18" s="74"/>
      <c r="D18" s="74" t="s">
        <v>213</v>
      </c>
      <c r="E18" s="75">
        <v>10</v>
      </c>
      <c r="F18" s="76">
        <v>950</v>
      </c>
      <c r="G18" s="78"/>
      <c r="H18" s="76">
        <v>950</v>
      </c>
      <c r="I18" s="73"/>
      <c r="J18" s="76">
        <v>950</v>
      </c>
      <c r="K18" s="73"/>
      <c r="L18" s="80"/>
      <c r="M18" s="317">
        <v>4.18</v>
      </c>
    </row>
    <row r="19" spans="1:13" ht="24.95" customHeight="1" x14ac:dyDescent="0.25">
      <c r="A19" s="72" t="s">
        <v>150</v>
      </c>
      <c r="B19" s="78" t="s">
        <v>236</v>
      </c>
      <c r="C19" s="74"/>
      <c r="D19" s="74" t="s">
        <v>213</v>
      </c>
      <c r="E19" s="75">
        <v>8</v>
      </c>
      <c r="F19" s="76">
        <v>550</v>
      </c>
      <c r="G19" s="78"/>
      <c r="H19" s="76">
        <v>105</v>
      </c>
      <c r="I19" s="73"/>
      <c r="J19" s="76">
        <v>275</v>
      </c>
      <c r="K19" s="73"/>
      <c r="L19" s="80"/>
      <c r="M19" s="317">
        <v>0.73</v>
      </c>
    </row>
    <row r="20" spans="1:13" ht="24.95" customHeight="1" x14ac:dyDescent="0.25">
      <c r="A20" s="72" t="s">
        <v>151</v>
      </c>
      <c r="B20" s="78" t="s">
        <v>237</v>
      </c>
      <c r="C20" s="74"/>
      <c r="D20" s="74" t="s">
        <v>213</v>
      </c>
      <c r="E20" s="75">
        <v>8</v>
      </c>
      <c r="F20" s="76">
        <v>700</v>
      </c>
      <c r="G20" s="78"/>
      <c r="H20" s="76">
        <v>140</v>
      </c>
      <c r="I20" s="73"/>
      <c r="J20" s="76">
        <v>350</v>
      </c>
      <c r="K20" s="73"/>
      <c r="L20" s="80"/>
      <c r="M20" s="317">
        <v>2.16</v>
      </c>
    </row>
    <row r="21" spans="1:13" ht="24.95" customHeight="1" x14ac:dyDescent="0.25">
      <c r="A21" s="72" t="s">
        <v>152</v>
      </c>
      <c r="B21" s="78" t="s">
        <v>1015</v>
      </c>
      <c r="C21" s="74"/>
      <c r="D21" s="74" t="s">
        <v>213</v>
      </c>
      <c r="E21" s="75">
        <v>6</v>
      </c>
      <c r="F21" s="76">
        <v>200</v>
      </c>
      <c r="G21" s="78"/>
      <c r="H21" s="76">
        <v>80</v>
      </c>
      <c r="I21" s="73"/>
      <c r="J21" s="76">
        <v>100</v>
      </c>
      <c r="K21" s="73"/>
      <c r="L21" s="80"/>
      <c r="M21" s="317">
        <v>0.28999999999999998</v>
      </c>
    </row>
    <row r="22" spans="1:13" ht="24.95" customHeight="1" x14ac:dyDescent="0.25">
      <c r="A22" s="72" t="s">
        <v>153</v>
      </c>
      <c r="B22" s="78" t="s">
        <v>1016</v>
      </c>
      <c r="C22" s="74"/>
      <c r="D22" s="74" t="s">
        <v>213</v>
      </c>
      <c r="E22" s="75">
        <v>14</v>
      </c>
      <c r="F22" s="76">
        <v>2000</v>
      </c>
      <c r="G22" s="78"/>
      <c r="H22" s="76">
        <v>705</v>
      </c>
      <c r="I22" s="73"/>
      <c r="J22" s="76">
        <v>1000</v>
      </c>
      <c r="K22" s="73"/>
      <c r="L22" s="80"/>
      <c r="M22" s="317">
        <v>2.75</v>
      </c>
    </row>
    <row r="23" spans="1:13" ht="24.95" customHeight="1" x14ac:dyDescent="0.25">
      <c r="A23" s="72" t="s">
        <v>154</v>
      </c>
      <c r="B23" s="78" t="s">
        <v>238</v>
      </c>
      <c r="C23" s="74"/>
      <c r="D23" s="74" t="s">
        <v>213</v>
      </c>
      <c r="E23" s="75">
        <v>8</v>
      </c>
      <c r="F23" s="76">
        <v>600</v>
      </c>
      <c r="G23" s="78"/>
      <c r="H23" s="76">
        <v>480</v>
      </c>
      <c r="I23" s="73"/>
      <c r="J23" s="76">
        <v>480</v>
      </c>
      <c r="K23" s="73"/>
      <c r="L23" s="80"/>
      <c r="M23" s="317">
        <v>2.29</v>
      </c>
    </row>
    <row r="24" spans="1:13" ht="24.95" customHeight="1" x14ac:dyDescent="0.25">
      <c r="A24" s="72" t="s">
        <v>155</v>
      </c>
      <c r="B24" s="78" t="s">
        <v>1017</v>
      </c>
      <c r="C24" s="74"/>
      <c r="D24" s="74" t="s">
        <v>213</v>
      </c>
      <c r="E24" s="75">
        <v>8</v>
      </c>
      <c r="F24" s="76">
        <v>650</v>
      </c>
      <c r="G24" s="78"/>
      <c r="H24" s="76">
        <v>455</v>
      </c>
      <c r="I24" s="73"/>
      <c r="J24" s="76">
        <v>455</v>
      </c>
      <c r="K24" s="73"/>
      <c r="L24" s="80"/>
      <c r="M24" s="317">
        <v>1.98</v>
      </c>
    </row>
    <row r="25" spans="1:13" ht="24.95" customHeight="1" x14ac:dyDescent="0.25">
      <c r="A25" s="72" t="s">
        <v>156</v>
      </c>
      <c r="B25" s="78" t="s">
        <v>239</v>
      </c>
      <c r="C25" s="74"/>
      <c r="D25" s="74" t="s">
        <v>213</v>
      </c>
      <c r="E25" s="75">
        <v>12</v>
      </c>
      <c r="F25" s="76">
        <v>1550</v>
      </c>
      <c r="G25" s="78"/>
      <c r="H25" s="76">
        <v>290</v>
      </c>
      <c r="I25" s="73"/>
      <c r="J25" s="76">
        <v>775</v>
      </c>
      <c r="K25" s="73"/>
      <c r="L25" s="80"/>
      <c r="M25" s="317">
        <v>5.3</v>
      </c>
    </row>
    <row r="26" spans="1:13" ht="24.95" customHeight="1" x14ac:dyDescent="0.25">
      <c r="A26" s="72" t="s">
        <v>157</v>
      </c>
      <c r="B26" s="78" t="s">
        <v>240</v>
      </c>
      <c r="C26" s="74"/>
      <c r="D26" s="74" t="s">
        <v>213</v>
      </c>
      <c r="E26" s="75">
        <v>8</v>
      </c>
      <c r="F26" s="76">
        <v>350</v>
      </c>
      <c r="G26" s="78"/>
      <c r="H26" s="76">
        <v>105</v>
      </c>
      <c r="I26" s="73"/>
      <c r="J26" s="76">
        <v>175</v>
      </c>
      <c r="K26" s="73"/>
      <c r="L26" s="80"/>
      <c r="M26" s="317">
        <v>0.38</v>
      </c>
    </row>
    <row r="27" spans="1:13" ht="24.95" customHeight="1" x14ac:dyDescent="0.25">
      <c r="A27" s="72" t="s">
        <v>158</v>
      </c>
      <c r="B27" s="78" t="s">
        <v>241</v>
      </c>
      <c r="C27" s="74"/>
      <c r="D27" s="74" t="s">
        <v>213</v>
      </c>
      <c r="E27" s="74">
        <v>14</v>
      </c>
      <c r="F27" s="74">
        <v>1800</v>
      </c>
      <c r="G27" s="74"/>
      <c r="H27" s="74">
        <v>0</v>
      </c>
      <c r="I27" s="74"/>
      <c r="J27" s="74">
        <v>900</v>
      </c>
      <c r="K27" s="74"/>
      <c r="L27" s="80"/>
      <c r="M27" s="317">
        <v>2.31</v>
      </c>
    </row>
    <row r="28" spans="1:13" ht="24.95" customHeight="1" x14ac:dyDescent="0.25">
      <c r="A28" s="72" t="s">
        <v>159</v>
      </c>
      <c r="B28" s="78" t="s">
        <v>1018</v>
      </c>
      <c r="C28" s="74"/>
      <c r="D28" s="74" t="s">
        <v>213</v>
      </c>
      <c r="E28" s="74">
        <v>10</v>
      </c>
      <c r="F28" s="74">
        <v>1000</v>
      </c>
      <c r="G28" s="74"/>
      <c r="H28" s="74">
        <v>600</v>
      </c>
      <c r="I28" s="74"/>
      <c r="J28" s="74">
        <v>600</v>
      </c>
      <c r="K28" s="74"/>
      <c r="L28" s="79"/>
      <c r="M28" s="317">
        <v>2.1800000000000002</v>
      </c>
    </row>
    <row r="29" spans="1:13" ht="24.95" customHeight="1" x14ac:dyDescent="0.25">
      <c r="A29" s="72" t="s">
        <v>160</v>
      </c>
      <c r="B29" s="78" t="s">
        <v>242</v>
      </c>
      <c r="C29" s="74"/>
      <c r="D29" s="74" t="s">
        <v>213</v>
      </c>
      <c r="E29" s="74">
        <v>8</v>
      </c>
      <c r="F29" s="74">
        <v>300</v>
      </c>
      <c r="G29" s="74"/>
      <c r="H29" s="74">
        <v>255</v>
      </c>
      <c r="I29" s="74"/>
      <c r="J29" s="74">
        <v>255</v>
      </c>
      <c r="K29" s="74"/>
      <c r="L29" s="80"/>
      <c r="M29" s="317">
        <v>0.64</v>
      </c>
    </row>
    <row r="30" spans="1:13" ht="25.5" customHeight="1" x14ac:dyDescent="0.25">
      <c r="A30" s="72" t="s">
        <v>161</v>
      </c>
      <c r="B30" s="81" t="s">
        <v>1019</v>
      </c>
      <c r="C30" s="74"/>
      <c r="D30" s="74" t="s">
        <v>213</v>
      </c>
      <c r="E30" s="74">
        <v>10</v>
      </c>
      <c r="F30" s="74">
        <v>950</v>
      </c>
      <c r="G30" s="74"/>
      <c r="H30" s="74">
        <v>950</v>
      </c>
      <c r="I30" s="74"/>
      <c r="J30" s="74">
        <v>950</v>
      </c>
      <c r="K30" s="74"/>
      <c r="L30" s="86"/>
      <c r="M30" s="317">
        <v>4.18</v>
      </c>
    </row>
    <row r="31" spans="1:13" ht="24.95" customHeight="1" x14ac:dyDescent="0.25">
      <c r="A31" s="72" t="s">
        <v>162</v>
      </c>
      <c r="B31" s="78" t="s">
        <v>243</v>
      </c>
      <c r="C31" s="74"/>
      <c r="D31" s="74" t="s">
        <v>213</v>
      </c>
      <c r="E31" s="74">
        <v>8</v>
      </c>
      <c r="F31" s="74">
        <v>600</v>
      </c>
      <c r="G31" s="74"/>
      <c r="H31" s="74">
        <v>360</v>
      </c>
      <c r="I31" s="74"/>
      <c r="J31" s="74">
        <v>360</v>
      </c>
      <c r="K31" s="74"/>
      <c r="L31" s="80"/>
      <c r="M31" s="317">
        <v>1.1599999999999999</v>
      </c>
    </row>
    <row r="32" spans="1:13" ht="24.95" customHeight="1" x14ac:dyDescent="0.25">
      <c r="A32" s="72" t="s">
        <v>163</v>
      </c>
      <c r="B32" s="78" t="s">
        <v>244</v>
      </c>
      <c r="C32" s="74"/>
      <c r="D32" s="74" t="s">
        <v>213</v>
      </c>
      <c r="E32" s="74">
        <v>10</v>
      </c>
      <c r="F32" s="74">
        <v>750</v>
      </c>
      <c r="G32" s="74"/>
      <c r="H32" s="74">
        <v>430</v>
      </c>
      <c r="I32" s="74"/>
      <c r="J32" s="74">
        <v>430</v>
      </c>
      <c r="K32" s="74"/>
      <c r="L32" s="80"/>
      <c r="M32" s="317">
        <v>1.1599999999999999</v>
      </c>
    </row>
    <row r="33" spans="1:13" ht="25.5" customHeight="1" x14ac:dyDescent="0.25">
      <c r="A33" s="72" t="s">
        <v>164</v>
      </c>
      <c r="B33" s="81" t="s">
        <v>245</v>
      </c>
      <c r="C33" s="82"/>
      <c r="D33" s="74" t="s">
        <v>213</v>
      </c>
      <c r="E33" s="83">
        <v>10</v>
      </c>
      <c r="F33" s="84">
        <v>1100</v>
      </c>
      <c r="G33" s="81"/>
      <c r="H33" s="84">
        <v>240</v>
      </c>
      <c r="I33" s="85"/>
      <c r="J33" s="84">
        <v>610</v>
      </c>
      <c r="K33" s="85"/>
      <c r="L33" s="86"/>
      <c r="M33" s="317">
        <v>5.71</v>
      </c>
    </row>
    <row r="34" spans="1:13" ht="25.5" customHeight="1" x14ac:dyDescent="0.25">
      <c r="A34" s="72" t="s">
        <v>165</v>
      </c>
      <c r="B34" s="78" t="s">
        <v>235</v>
      </c>
      <c r="C34" s="87"/>
      <c r="D34" s="74" t="s">
        <v>213</v>
      </c>
      <c r="E34" s="87">
        <v>8</v>
      </c>
      <c r="F34" s="88">
        <v>500</v>
      </c>
      <c r="G34" s="78"/>
      <c r="H34" s="88">
        <v>270</v>
      </c>
      <c r="I34" s="78"/>
      <c r="J34" s="88">
        <v>270</v>
      </c>
      <c r="K34" s="78"/>
      <c r="L34" s="80"/>
      <c r="M34" s="317">
        <v>0.72</v>
      </c>
    </row>
    <row r="35" spans="1:13" ht="24.95" customHeight="1" x14ac:dyDescent="0.25">
      <c r="A35" s="72" t="s">
        <v>166</v>
      </c>
      <c r="B35" s="78" t="s">
        <v>1020</v>
      </c>
      <c r="C35" s="74"/>
      <c r="D35" s="74" t="s">
        <v>213</v>
      </c>
      <c r="E35" s="75">
        <v>8</v>
      </c>
      <c r="F35" s="76">
        <v>450</v>
      </c>
      <c r="G35" s="78"/>
      <c r="H35" s="76">
        <v>340</v>
      </c>
      <c r="I35" s="73"/>
      <c r="J35" s="76">
        <v>340</v>
      </c>
      <c r="K35" s="73"/>
      <c r="L35" s="80"/>
      <c r="M35" s="317">
        <v>1.05</v>
      </c>
    </row>
    <row r="36" spans="1:13" ht="25.5" customHeight="1" x14ac:dyDescent="0.25">
      <c r="A36" s="72" t="s">
        <v>167</v>
      </c>
      <c r="B36" s="81" t="s">
        <v>246</v>
      </c>
      <c r="C36" s="82"/>
      <c r="D36" s="74" t="s">
        <v>213</v>
      </c>
      <c r="E36" s="83">
        <v>6</v>
      </c>
      <c r="F36" s="84">
        <v>250</v>
      </c>
      <c r="G36" s="81"/>
      <c r="H36" s="84">
        <v>105</v>
      </c>
      <c r="I36" s="85"/>
      <c r="J36" s="84">
        <v>125</v>
      </c>
      <c r="K36" s="85"/>
      <c r="L36" s="86"/>
      <c r="M36" s="317">
        <v>0.27</v>
      </c>
    </row>
    <row r="37" spans="1:13" ht="25.5" customHeight="1" x14ac:dyDescent="0.25">
      <c r="A37" s="72"/>
      <c r="B37" s="78"/>
      <c r="C37" s="87"/>
      <c r="D37" s="87"/>
      <c r="E37" s="87"/>
      <c r="F37" s="215">
        <f>SUM(F8:F36)</f>
        <v>20100</v>
      </c>
      <c r="G37" s="215">
        <f>SUM(G8:G36)</f>
        <v>0</v>
      </c>
      <c r="H37" s="88"/>
      <c r="I37" s="78"/>
      <c r="J37" s="215">
        <f>SUM(J8:J36)</f>
        <v>12135</v>
      </c>
      <c r="K37" s="215">
        <f>SUM(K8:K36)</f>
        <v>0</v>
      </c>
      <c r="L37" s="80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3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CACC44-5B28-47AE-869B-DC1EFBFEB347}">
  <sheetPr>
    <pageSetUpPr fitToPage="1"/>
  </sheetPr>
  <dimension ref="A1:M52"/>
  <sheetViews>
    <sheetView zoomScale="80" zoomScaleNormal="80" workbookViewId="0">
      <pane ySplit="7" topLeftCell="A29" activePane="bottomLeft" state="frozen"/>
      <selection activeCell="A3" sqref="A3:G3"/>
      <selection pane="bottomLeft" activeCell="M38" sqref="M38"/>
    </sheetView>
  </sheetViews>
  <sheetFormatPr defaultColWidth="9.140625" defaultRowHeight="15" x14ac:dyDescent="0.25"/>
  <cols>
    <col min="1" max="1" width="11.85546875" style="4" customWidth="1"/>
    <col min="2" max="2" width="12.5703125" style="4" customWidth="1"/>
    <col min="3" max="12" width="10.7109375" style="4" customWidth="1"/>
    <col min="13" max="13" width="12.710937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138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168</v>
      </c>
      <c r="B8" s="73" t="s">
        <v>247</v>
      </c>
      <c r="C8" s="74"/>
      <c r="D8" s="74" t="s">
        <v>213</v>
      </c>
      <c r="E8" s="75">
        <v>10</v>
      </c>
      <c r="F8" s="76">
        <v>800</v>
      </c>
      <c r="G8" s="73"/>
      <c r="H8" s="76">
        <v>800</v>
      </c>
      <c r="I8" s="73"/>
      <c r="J8" s="76">
        <v>800</v>
      </c>
      <c r="K8" s="73"/>
      <c r="L8" s="77"/>
      <c r="M8" s="317">
        <v>4.96</v>
      </c>
    </row>
    <row r="9" spans="1:13" ht="24.95" customHeight="1" x14ac:dyDescent="0.25">
      <c r="A9" s="72" t="s">
        <v>169</v>
      </c>
      <c r="B9" s="78" t="s">
        <v>248</v>
      </c>
      <c r="C9" s="74"/>
      <c r="D9" s="74" t="s">
        <v>213</v>
      </c>
      <c r="E9" s="75">
        <v>16</v>
      </c>
      <c r="F9" s="76">
        <v>2850</v>
      </c>
      <c r="G9" s="78"/>
      <c r="H9" s="76">
        <v>2850</v>
      </c>
      <c r="I9" s="73"/>
      <c r="J9" s="76">
        <v>2850</v>
      </c>
      <c r="K9" s="73"/>
      <c r="L9" s="79"/>
      <c r="M9" s="317">
        <v>6.97</v>
      </c>
    </row>
    <row r="10" spans="1:13" ht="24.95" customHeight="1" x14ac:dyDescent="0.25">
      <c r="A10" s="72" t="s">
        <v>170</v>
      </c>
      <c r="B10" s="78" t="s">
        <v>249</v>
      </c>
      <c r="C10" s="74"/>
      <c r="D10" s="74" t="s">
        <v>213</v>
      </c>
      <c r="E10" s="75">
        <v>10</v>
      </c>
      <c r="F10" s="76">
        <v>850</v>
      </c>
      <c r="G10" s="78"/>
      <c r="H10" s="76">
        <v>850</v>
      </c>
      <c r="I10" s="73"/>
      <c r="J10" s="76">
        <v>850</v>
      </c>
      <c r="K10" s="73"/>
      <c r="L10" s="80"/>
      <c r="M10" s="317">
        <v>6.74</v>
      </c>
    </row>
    <row r="11" spans="1:13" ht="24.95" customHeight="1" x14ac:dyDescent="0.25">
      <c r="A11" s="72" t="s">
        <v>171</v>
      </c>
      <c r="B11" s="78" t="s">
        <v>1021</v>
      </c>
      <c r="C11" s="74"/>
      <c r="D11" s="74" t="s">
        <v>213</v>
      </c>
      <c r="E11" s="75">
        <v>8</v>
      </c>
      <c r="F11" s="76">
        <v>450</v>
      </c>
      <c r="G11" s="78"/>
      <c r="H11" s="76">
        <v>450</v>
      </c>
      <c r="I11" s="73"/>
      <c r="J11" s="76">
        <v>450</v>
      </c>
      <c r="K11" s="73"/>
      <c r="L11" s="80"/>
      <c r="M11" s="317">
        <v>7.24</v>
      </c>
    </row>
    <row r="12" spans="1:13" ht="24.95" customHeight="1" x14ac:dyDescent="0.25">
      <c r="A12" s="72" t="s">
        <v>172</v>
      </c>
      <c r="B12" s="78" t="s">
        <v>1022</v>
      </c>
      <c r="C12" s="74"/>
      <c r="D12" s="74" t="s">
        <v>213</v>
      </c>
      <c r="E12" s="75">
        <v>8</v>
      </c>
      <c r="F12" s="76">
        <v>400</v>
      </c>
      <c r="G12" s="78"/>
      <c r="H12" s="76">
        <v>70</v>
      </c>
      <c r="I12" s="73"/>
      <c r="J12" s="76">
        <v>200</v>
      </c>
      <c r="K12" s="73"/>
      <c r="L12" s="80"/>
      <c r="M12" s="317">
        <v>0.68</v>
      </c>
    </row>
    <row r="13" spans="1:13" ht="24.95" customHeight="1" x14ac:dyDescent="0.25">
      <c r="A13" s="72" t="s">
        <v>173</v>
      </c>
      <c r="B13" s="78" t="s">
        <v>1023</v>
      </c>
      <c r="C13" s="74"/>
      <c r="D13" s="74" t="s">
        <v>213</v>
      </c>
      <c r="E13" s="75">
        <v>8</v>
      </c>
      <c r="F13" s="76">
        <v>400</v>
      </c>
      <c r="G13" s="78"/>
      <c r="H13" s="76">
        <v>160</v>
      </c>
      <c r="I13" s="73"/>
      <c r="J13" s="76">
        <v>200</v>
      </c>
      <c r="K13" s="73"/>
      <c r="L13" s="79"/>
      <c r="M13" s="317">
        <v>0.46</v>
      </c>
    </row>
    <row r="14" spans="1:13" ht="24.95" customHeight="1" x14ac:dyDescent="0.25">
      <c r="A14" s="72" t="s">
        <v>174</v>
      </c>
      <c r="B14" s="78" t="s">
        <v>250</v>
      </c>
      <c r="C14" s="74"/>
      <c r="D14" s="74" t="s">
        <v>213</v>
      </c>
      <c r="E14" s="75">
        <v>10</v>
      </c>
      <c r="F14" s="76">
        <v>1050</v>
      </c>
      <c r="G14" s="78"/>
      <c r="H14" s="76">
        <v>280</v>
      </c>
      <c r="I14" s="73"/>
      <c r="J14" s="76">
        <v>525</v>
      </c>
      <c r="K14" s="73"/>
      <c r="L14" s="80"/>
      <c r="M14" s="317">
        <v>1.64</v>
      </c>
    </row>
    <row r="15" spans="1:13" ht="24.95" customHeight="1" x14ac:dyDescent="0.25">
      <c r="A15" s="72" t="s">
        <v>175</v>
      </c>
      <c r="B15" s="78" t="s">
        <v>1024</v>
      </c>
      <c r="C15" s="74"/>
      <c r="D15" s="74" t="s">
        <v>213</v>
      </c>
      <c r="E15" s="75">
        <v>12</v>
      </c>
      <c r="F15" s="76">
        <v>1200</v>
      </c>
      <c r="G15" s="78"/>
      <c r="H15" s="76">
        <v>0</v>
      </c>
      <c r="I15" s="73"/>
      <c r="J15" s="76">
        <v>600</v>
      </c>
      <c r="K15" s="73"/>
      <c r="L15" s="80"/>
      <c r="M15" s="317">
        <v>1.59</v>
      </c>
    </row>
    <row r="16" spans="1:13" ht="24.95" customHeight="1" x14ac:dyDescent="0.25">
      <c r="A16" s="72" t="s">
        <v>176</v>
      </c>
      <c r="B16" s="78" t="s">
        <v>251</v>
      </c>
      <c r="C16" s="74"/>
      <c r="D16" s="74" t="s">
        <v>213</v>
      </c>
      <c r="E16" s="75">
        <v>8</v>
      </c>
      <c r="F16" s="76">
        <v>300</v>
      </c>
      <c r="G16" s="78"/>
      <c r="H16" s="76">
        <v>70</v>
      </c>
      <c r="I16" s="73"/>
      <c r="J16" s="76">
        <v>150</v>
      </c>
      <c r="K16" s="73"/>
      <c r="L16" s="79"/>
      <c r="M16" s="317">
        <v>0.31</v>
      </c>
    </row>
    <row r="17" spans="1:13" ht="24.95" customHeight="1" x14ac:dyDescent="0.25">
      <c r="A17" s="72" t="s">
        <v>177</v>
      </c>
      <c r="B17" s="78" t="s">
        <v>252</v>
      </c>
      <c r="C17" s="74"/>
      <c r="D17" s="74" t="s">
        <v>213</v>
      </c>
      <c r="E17" s="75">
        <v>6</v>
      </c>
      <c r="F17" s="76">
        <v>250</v>
      </c>
      <c r="G17" s="78"/>
      <c r="H17" s="76">
        <v>60</v>
      </c>
      <c r="I17" s="73"/>
      <c r="J17" s="75">
        <v>125</v>
      </c>
      <c r="K17" s="73"/>
      <c r="L17" s="80"/>
      <c r="M17" s="317">
        <v>0.27</v>
      </c>
    </row>
    <row r="18" spans="1:13" ht="24.95" customHeight="1" x14ac:dyDescent="0.25">
      <c r="A18" s="72" t="s">
        <v>178</v>
      </c>
      <c r="B18" s="78" t="s">
        <v>253</v>
      </c>
      <c r="C18" s="74"/>
      <c r="D18" s="74" t="s">
        <v>213</v>
      </c>
      <c r="E18" s="75">
        <v>12</v>
      </c>
      <c r="F18" s="76">
        <v>1200</v>
      </c>
      <c r="G18" s="78"/>
      <c r="H18" s="76">
        <v>390</v>
      </c>
      <c r="I18" s="73"/>
      <c r="J18" s="76">
        <v>600</v>
      </c>
      <c r="K18" s="73"/>
      <c r="L18" s="80"/>
      <c r="M18" s="317">
        <v>0.59</v>
      </c>
    </row>
    <row r="19" spans="1:13" ht="24.95" customHeight="1" x14ac:dyDescent="0.25">
      <c r="A19" s="72" t="s">
        <v>179</v>
      </c>
      <c r="B19" s="78" t="s">
        <v>1025</v>
      </c>
      <c r="C19" s="74"/>
      <c r="D19" s="74" t="s">
        <v>213</v>
      </c>
      <c r="E19" s="75">
        <v>8</v>
      </c>
      <c r="F19" s="76">
        <v>300</v>
      </c>
      <c r="G19" s="78"/>
      <c r="H19" s="76">
        <v>65</v>
      </c>
      <c r="I19" s="73"/>
      <c r="J19" s="76">
        <v>150</v>
      </c>
      <c r="K19" s="73"/>
      <c r="L19" s="80"/>
      <c r="M19" s="317">
        <v>0.31</v>
      </c>
    </row>
    <row r="20" spans="1:13" ht="24.95" customHeight="1" x14ac:dyDescent="0.25">
      <c r="A20" s="72" t="s">
        <v>180</v>
      </c>
      <c r="B20" s="78" t="s">
        <v>254</v>
      </c>
      <c r="C20" s="74"/>
      <c r="D20" s="74" t="s">
        <v>213</v>
      </c>
      <c r="E20" s="75">
        <v>12</v>
      </c>
      <c r="F20" s="76">
        <v>1200</v>
      </c>
      <c r="G20" s="78"/>
      <c r="H20" s="76">
        <v>380</v>
      </c>
      <c r="I20" s="73"/>
      <c r="J20" s="76">
        <v>600</v>
      </c>
      <c r="K20" s="73"/>
      <c r="L20" s="80"/>
      <c r="M20" s="317">
        <v>1.59</v>
      </c>
    </row>
    <row r="21" spans="1:13" ht="24.95" customHeight="1" x14ac:dyDescent="0.25">
      <c r="A21" s="72" t="s">
        <v>181</v>
      </c>
      <c r="B21" s="78" t="s">
        <v>245</v>
      </c>
      <c r="C21" s="74"/>
      <c r="D21" s="74" t="s">
        <v>213</v>
      </c>
      <c r="E21" s="75">
        <v>10</v>
      </c>
      <c r="F21" s="76">
        <v>1100</v>
      </c>
      <c r="G21" s="78"/>
      <c r="H21" s="76">
        <v>220</v>
      </c>
      <c r="I21" s="73"/>
      <c r="J21" s="76">
        <v>610</v>
      </c>
      <c r="K21" s="73"/>
      <c r="L21" s="80"/>
      <c r="M21" s="317">
        <v>5.71</v>
      </c>
    </row>
    <row r="22" spans="1:13" ht="24.95" customHeight="1" x14ac:dyDescent="0.25">
      <c r="A22" s="72" t="s">
        <v>182</v>
      </c>
      <c r="B22" s="78" t="s">
        <v>255</v>
      </c>
      <c r="C22" s="74"/>
      <c r="D22" s="74" t="s">
        <v>213</v>
      </c>
      <c r="E22" s="75">
        <v>8</v>
      </c>
      <c r="F22" s="76">
        <v>600</v>
      </c>
      <c r="G22" s="78"/>
      <c r="H22" s="76">
        <v>360</v>
      </c>
      <c r="I22" s="73"/>
      <c r="J22" s="76">
        <v>360</v>
      </c>
      <c r="K22" s="73"/>
      <c r="L22" s="80"/>
      <c r="M22" s="317">
        <v>1.1599999999999999</v>
      </c>
    </row>
    <row r="23" spans="1:13" ht="24.95" customHeight="1" x14ac:dyDescent="0.25">
      <c r="A23" s="72" t="s">
        <v>183</v>
      </c>
      <c r="B23" s="78" t="s">
        <v>256</v>
      </c>
      <c r="C23" s="74"/>
      <c r="D23" s="74" t="s">
        <v>213</v>
      </c>
      <c r="E23" s="75">
        <v>8</v>
      </c>
      <c r="F23" s="76">
        <v>450</v>
      </c>
      <c r="G23" s="78"/>
      <c r="H23" s="76">
        <v>300</v>
      </c>
      <c r="I23" s="73"/>
      <c r="J23" s="76">
        <v>300</v>
      </c>
      <c r="K23" s="73"/>
      <c r="L23" s="80"/>
      <c r="M23" s="317">
        <v>0.85</v>
      </c>
    </row>
    <row r="24" spans="1:13" ht="24.95" customHeight="1" x14ac:dyDescent="0.25">
      <c r="A24" s="72" t="s">
        <v>184</v>
      </c>
      <c r="B24" s="78" t="s">
        <v>257</v>
      </c>
      <c r="C24" s="74"/>
      <c r="D24" s="74" t="s">
        <v>213</v>
      </c>
      <c r="E24" s="75">
        <v>8</v>
      </c>
      <c r="F24" s="76">
        <v>450</v>
      </c>
      <c r="G24" s="78"/>
      <c r="H24" s="76">
        <v>280</v>
      </c>
      <c r="I24" s="73"/>
      <c r="J24" s="76">
        <v>280</v>
      </c>
      <c r="K24" s="73"/>
      <c r="L24" s="80"/>
      <c r="M24" s="317">
        <v>0.75</v>
      </c>
    </row>
    <row r="25" spans="1:13" ht="24.95" customHeight="1" x14ac:dyDescent="0.25">
      <c r="A25" s="72" t="s">
        <v>185</v>
      </c>
      <c r="B25" s="78" t="s">
        <v>258</v>
      </c>
      <c r="C25" s="74"/>
      <c r="D25" s="74" t="s">
        <v>213</v>
      </c>
      <c r="E25" s="75">
        <v>8</v>
      </c>
      <c r="F25" s="76">
        <v>400</v>
      </c>
      <c r="G25" s="78"/>
      <c r="H25" s="76">
        <v>290</v>
      </c>
      <c r="I25" s="73"/>
      <c r="J25" s="76">
        <v>290</v>
      </c>
      <c r="K25" s="73"/>
      <c r="L25" s="80"/>
      <c r="M25" s="317">
        <v>0.79</v>
      </c>
    </row>
    <row r="26" spans="1:13" ht="24.95" customHeight="1" x14ac:dyDescent="0.25">
      <c r="A26" s="72" t="s">
        <v>186</v>
      </c>
      <c r="B26" s="78" t="s">
        <v>1026</v>
      </c>
      <c r="C26" s="74"/>
      <c r="D26" s="74" t="s">
        <v>213</v>
      </c>
      <c r="E26" s="75">
        <v>8</v>
      </c>
      <c r="F26" s="76">
        <v>300</v>
      </c>
      <c r="G26" s="78"/>
      <c r="H26" s="76">
        <v>85</v>
      </c>
      <c r="I26" s="73"/>
      <c r="J26" s="76">
        <v>150</v>
      </c>
      <c r="K26" s="73"/>
      <c r="L26" s="80"/>
      <c r="M26" s="317">
        <v>0.31</v>
      </c>
    </row>
    <row r="27" spans="1:13" ht="24.95" customHeight="1" x14ac:dyDescent="0.25">
      <c r="A27" s="72" t="s">
        <v>187</v>
      </c>
      <c r="B27" s="78" t="s">
        <v>1027</v>
      </c>
      <c r="C27" s="74"/>
      <c r="D27" s="74" t="s">
        <v>213</v>
      </c>
      <c r="E27" s="74">
        <v>10</v>
      </c>
      <c r="F27" s="74">
        <v>950</v>
      </c>
      <c r="G27" s="74"/>
      <c r="H27" s="74">
        <v>525</v>
      </c>
      <c r="I27" s="74"/>
      <c r="J27" s="74">
        <v>525</v>
      </c>
      <c r="K27" s="74"/>
      <c r="L27" s="80"/>
      <c r="M27" s="317">
        <v>1.64</v>
      </c>
    </row>
    <row r="28" spans="1:13" ht="24.95" customHeight="1" x14ac:dyDescent="0.25">
      <c r="A28" s="72" t="s">
        <v>188</v>
      </c>
      <c r="B28" s="78" t="s">
        <v>1028</v>
      </c>
      <c r="C28" s="74"/>
      <c r="D28" s="74" t="s">
        <v>213</v>
      </c>
      <c r="E28" s="74">
        <v>8</v>
      </c>
      <c r="F28" s="74">
        <v>450</v>
      </c>
      <c r="G28" s="74"/>
      <c r="H28" s="74">
        <v>390</v>
      </c>
      <c r="I28" s="74"/>
      <c r="J28" s="74">
        <v>390</v>
      </c>
      <c r="K28" s="74"/>
      <c r="L28" s="79"/>
      <c r="M28" s="317">
        <v>1.38</v>
      </c>
    </row>
    <row r="29" spans="1:13" ht="24.95" customHeight="1" x14ac:dyDescent="0.25">
      <c r="A29" s="72" t="s">
        <v>189</v>
      </c>
      <c r="B29" s="78" t="s">
        <v>837</v>
      </c>
      <c r="C29" s="74"/>
      <c r="D29" s="74" t="s">
        <v>213</v>
      </c>
      <c r="E29" s="74">
        <v>6</v>
      </c>
      <c r="F29" s="74">
        <v>150</v>
      </c>
      <c r="G29" s="74"/>
      <c r="H29" s="74">
        <v>150</v>
      </c>
      <c r="I29" s="74"/>
      <c r="J29" s="74">
        <v>150</v>
      </c>
      <c r="K29" s="74"/>
      <c r="L29" s="80"/>
      <c r="M29" s="317">
        <v>0.25</v>
      </c>
    </row>
    <row r="30" spans="1:13" ht="25.5" customHeight="1" x14ac:dyDescent="0.25">
      <c r="A30" s="72" t="s">
        <v>190</v>
      </c>
      <c r="B30" s="81" t="s">
        <v>259</v>
      </c>
      <c r="C30" s="74"/>
      <c r="D30" s="74" t="s">
        <v>213</v>
      </c>
      <c r="E30" s="74">
        <v>8</v>
      </c>
      <c r="F30" s="74">
        <v>300</v>
      </c>
      <c r="G30" s="74"/>
      <c r="H30" s="74">
        <v>260</v>
      </c>
      <c r="I30" s="74"/>
      <c r="J30" s="74">
        <v>260</v>
      </c>
      <c r="K30" s="74"/>
      <c r="L30" s="86"/>
      <c r="M30" s="317">
        <v>0.66</v>
      </c>
    </row>
    <row r="31" spans="1:13" ht="24.95" customHeight="1" x14ac:dyDescent="0.25">
      <c r="A31" s="72" t="s">
        <v>191</v>
      </c>
      <c r="B31" s="78" t="s">
        <v>1029</v>
      </c>
      <c r="C31" s="74"/>
      <c r="D31" s="74" t="s">
        <v>213</v>
      </c>
      <c r="E31" s="74">
        <v>12</v>
      </c>
      <c r="F31" s="74">
        <v>1400</v>
      </c>
      <c r="G31" s="74"/>
      <c r="H31" s="74">
        <v>1400</v>
      </c>
      <c r="I31" s="74"/>
      <c r="J31" s="74">
        <v>1400</v>
      </c>
      <c r="K31" s="74"/>
      <c r="L31" s="80"/>
      <c r="M31" s="317">
        <v>3.77</v>
      </c>
    </row>
    <row r="32" spans="1:13" ht="24.95" customHeight="1" x14ac:dyDescent="0.25">
      <c r="A32" s="72" t="s">
        <v>192</v>
      </c>
      <c r="B32" s="78" t="s">
        <v>260</v>
      </c>
      <c r="C32" s="74"/>
      <c r="D32" s="74" t="s">
        <v>213</v>
      </c>
      <c r="E32" s="74">
        <v>6</v>
      </c>
      <c r="F32" s="74">
        <v>250</v>
      </c>
      <c r="G32" s="74"/>
      <c r="H32" s="74">
        <v>30</v>
      </c>
      <c r="I32" s="74"/>
      <c r="J32" s="74">
        <v>125</v>
      </c>
      <c r="K32" s="74"/>
      <c r="L32" s="80"/>
      <c r="M32" s="317">
        <v>0.4</v>
      </c>
    </row>
    <row r="33" spans="1:13" ht="25.5" customHeight="1" x14ac:dyDescent="0.25">
      <c r="A33" s="72" t="s">
        <v>193</v>
      </c>
      <c r="B33" s="81" t="s">
        <v>261</v>
      </c>
      <c r="C33" s="82"/>
      <c r="D33" s="74" t="s">
        <v>213</v>
      </c>
      <c r="E33" s="83">
        <v>10</v>
      </c>
      <c r="F33" s="84">
        <v>800</v>
      </c>
      <c r="G33" s="81"/>
      <c r="H33" s="84">
        <v>130</v>
      </c>
      <c r="I33" s="85"/>
      <c r="J33" s="84">
        <v>400</v>
      </c>
      <c r="K33" s="85"/>
      <c r="L33" s="86"/>
      <c r="M33" s="317">
        <v>1.66</v>
      </c>
    </row>
    <row r="34" spans="1:13" ht="25.5" customHeight="1" x14ac:dyDescent="0.25">
      <c r="A34" s="72" t="s">
        <v>194</v>
      </c>
      <c r="B34" s="78" t="s">
        <v>1030</v>
      </c>
      <c r="C34" s="87"/>
      <c r="D34" s="74" t="s">
        <v>213</v>
      </c>
      <c r="E34" s="87">
        <v>8</v>
      </c>
      <c r="F34" s="88">
        <v>400</v>
      </c>
      <c r="G34" s="78"/>
      <c r="H34" s="88">
        <v>400</v>
      </c>
      <c r="I34" s="78"/>
      <c r="J34" s="88">
        <v>400</v>
      </c>
      <c r="K34" s="78"/>
      <c r="L34" s="80"/>
      <c r="M34" s="317">
        <v>1.46</v>
      </c>
    </row>
    <row r="35" spans="1:13" ht="24.95" customHeight="1" x14ac:dyDescent="0.25">
      <c r="A35" s="72" t="s">
        <v>195</v>
      </c>
      <c r="B35" s="78" t="s">
        <v>262</v>
      </c>
      <c r="C35" s="74"/>
      <c r="D35" s="74" t="s">
        <v>213</v>
      </c>
      <c r="E35" s="75">
        <v>8</v>
      </c>
      <c r="F35" s="76">
        <v>400</v>
      </c>
      <c r="G35" s="78"/>
      <c r="H35" s="76">
        <v>50</v>
      </c>
      <c r="I35" s="73"/>
      <c r="J35" s="76">
        <v>200</v>
      </c>
      <c r="K35" s="73"/>
      <c r="L35" s="80"/>
      <c r="M35" s="317">
        <v>0.68</v>
      </c>
    </row>
    <row r="36" spans="1:13" ht="25.5" customHeight="1" x14ac:dyDescent="0.25">
      <c r="A36" s="72" t="s">
        <v>196</v>
      </c>
      <c r="B36" s="81" t="s">
        <v>263</v>
      </c>
      <c r="C36" s="82"/>
      <c r="D36" s="74" t="s">
        <v>213</v>
      </c>
      <c r="E36" s="83">
        <v>10</v>
      </c>
      <c r="F36" s="84">
        <v>1050</v>
      </c>
      <c r="G36" s="81"/>
      <c r="H36" s="84">
        <v>595</v>
      </c>
      <c r="I36" s="85"/>
      <c r="J36" s="84">
        <v>595</v>
      </c>
      <c r="K36" s="85"/>
      <c r="L36" s="86"/>
      <c r="M36" s="317">
        <v>2.13</v>
      </c>
    </row>
    <row r="37" spans="1:13" ht="25.5" customHeight="1" x14ac:dyDescent="0.25">
      <c r="A37" s="72" t="s">
        <v>197</v>
      </c>
      <c r="B37" s="78" t="s">
        <v>264</v>
      </c>
      <c r="C37" s="87"/>
      <c r="D37" s="74" t="s">
        <v>213</v>
      </c>
      <c r="E37" s="87">
        <v>6</v>
      </c>
      <c r="F37" s="88">
        <v>200</v>
      </c>
      <c r="G37" s="78"/>
      <c r="H37" s="88">
        <v>200</v>
      </c>
      <c r="I37" s="78"/>
      <c r="J37" s="88">
        <v>200</v>
      </c>
      <c r="K37" s="78"/>
      <c r="L37" s="80"/>
      <c r="M37" s="317">
        <v>0.55000000000000004</v>
      </c>
    </row>
    <row r="38" spans="1:13" ht="25.5" customHeight="1" x14ac:dyDescent="0.25">
      <c r="A38" s="72"/>
      <c r="B38" s="78"/>
      <c r="C38" s="87"/>
      <c r="D38" s="87"/>
      <c r="E38" s="87"/>
      <c r="F38" s="215">
        <f>SUM(F8:F37)</f>
        <v>20900</v>
      </c>
      <c r="G38" s="215">
        <f>SUM(G8:G37)</f>
        <v>0</v>
      </c>
      <c r="H38" s="88"/>
      <c r="I38" s="78"/>
      <c r="J38" s="215">
        <f>SUM(J8:J37)</f>
        <v>14735</v>
      </c>
      <c r="K38" s="215">
        <f>SUM(K8:K37)</f>
        <v>0</v>
      </c>
      <c r="L38" s="80"/>
    </row>
    <row r="39" spans="1:13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3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A2334-6BB2-4FB7-B163-BEEA81C5A0F5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3.1406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138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198</v>
      </c>
      <c r="B8" s="73" t="s">
        <v>265</v>
      </c>
      <c r="C8" s="74"/>
      <c r="D8" s="74" t="s">
        <v>213</v>
      </c>
      <c r="E8" s="75">
        <v>6</v>
      </c>
      <c r="F8" s="76">
        <v>250</v>
      </c>
      <c r="G8" s="73"/>
      <c r="H8" s="76">
        <v>100</v>
      </c>
      <c r="I8" s="73"/>
      <c r="J8" s="76">
        <v>125</v>
      </c>
      <c r="K8" s="73"/>
      <c r="L8" s="77"/>
      <c r="M8" s="317">
        <v>0.27</v>
      </c>
    </row>
    <row r="9" spans="1:13" ht="24.95" customHeight="1" x14ac:dyDescent="0.25">
      <c r="A9" s="72" t="s">
        <v>199</v>
      </c>
      <c r="B9" s="78" t="s">
        <v>266</v>
      </c>
      <c r="C9" s="74"/>
      <c r="D9" s="74" t="s">
        <v>213</v>
      </c>
      <c r="E9" s="75">
        <v>12</v>
      </c>
      <c r="F9" s="76">
        <v>1300</v>
      </c>
      <c r="G9" s="78"/>
      <c r="H9" s="76">
        <v>1300</v>
      </c>
      <c r="I9" s="73"/>
      <c r="J9" s="76">
        <v>1300</v>
      </c>
      <c r="K9" s="73"/>
      <c r="L9" s="79"/>
      <c r="M9" s="317">
        <v>4.57</v>
      </c>
    </row>
    <row r="10" spans="1:13" ht="24.95" customHeight="1" x14ac:dyDescent="0.25">
      <c r="A10" s="72" t="s">
        <v>200</v>
      </c>
      <c r="B10" s="78" t="s">
        <v>1031</v>
      </c>
      <c r="C10" s="74"/>
      <c r="D10" s="74" t="s">
        <v>213</v>
      </c>
      <c r="E10" s="75">
        <v>12</v>
      </c>
      <c r="F10" s="76">
        <v>1300</v>
      </c>
      <c r="G10" s="78"/>
      <c r="H10" s="76">
        <v>1300</v>
      </c>
      <c r="I10" s="73"/>
      <c r="J10" s="76">
        <v>1300</v>
      </c>
      <c r="K10" s="73"/>
      <c r="L10" s="80"/>
      <c r="M10" s="317">
        <v>4.57</v>
      </c>
    </row>
    <row r="11" spans="1:13" ht="24.95" customHeight="1" x14ac:dyDescent="0.25">
      <c r="A11" s="72" t="s">
        <v>201</v>
      </c>
      <c r="B11" s="78" t="s">
        <v>1032</v>
      </c>
      <c r="C11" s="74"/>
      <c r="D11" s="74" t="s">
        <v>213</v>
      </c>
      <c r="E11" s="75">
        <v>8</v>
      </c>
      <c r="F11" s="76">
        <v>300</v>
      </c>
      <c r="G11" s="78"/>
      <c r="H11" s="76">
        <v>260</v>
      </c>
      <c r="I11" s="73"/>
      <c r="J11" s="76">
        <v>260</v>
      </c>
      <c r="K11" s="73"/>
      <c r="L11" s="80"/>
      <c r="M11" s="317">
        <v>0.66</v>
      </c>
    </row>
    <row r="12" spans="1:13" ht="24.95" customHeight="1" x14ac:dyDescent="0.25">
      <c r="A12" s="72" t="s">
        <v>202</v>
      </c>
      <c r="B12" s="78" t="s">
        <v>1033</v>
      </c>
      <c r="C12" s="74"/>
      <c r="D12" s="74" t="s">
        <v>213</v>
      </c>
      <c r="E12" s="75">
        <v>8</v>
      </c>
      <c r="F12" s="76">
        <v>550</v>
      </c>
      <c r="G12" s="78"/>
      <c r="H12" s="76">
        <v>385</v>
      </c>
      <c r="I12" s="73"/>
      <c r="J12" s="76">
        <v>385</v>
      </c>
      <c r="K12" s="73"/>
      <c r="L12" s="80"/>
      <c r="M12" s="317">
        <v>2.98</v>
      </c>
    </row>
    <row r="13" spans="1:13" ht="24.95" customHeight="1" x14ac:dyDescent="0.25">
      <c r="A13" s="72" t="s">
        <v>203</v>
      </c>
      <c r="B13" s="78" t="s">
        <v>1034</v>
      </c>
      <c r="C13" s="74"/>
      <c r="D13" s="74" t="s">
        <v>213</v>
      </c>
      <c r="E13" s="75">
        <v>8</v>
      </c>
      <c r="F13" s="76">
        <v>350</v>
      </c>
      <c r="G13" s="78"/>
      <c r="H13" s="76">
        <v>90</v>
      </c>
      <c r="I13" s="73"/>
      <c r="J13" s="76">
        <v>210</v>
      </c>
      <c r="K13" s="73"/>
      <c r="L13" s="79"/>
      <c r="M13" s="317">
        <v>0.73</v>
      </c>
    </row>
    <row r="14" spans="1:13" ht="24.95" customHeight="1" x14ac:dyDescent="0.25">
      <c r="A14" s="72" t="s">
        <v>204</v>
      </c>
      <c r="B14" s="78" t="s">
        <v>267</v>
      </c>
      <c r="C14" s="74"/>
      <c r="D14" s="74" t="s">
        <v>213</v>
      </c>
      <c r="E14" s="75">
        <v>8</v>
      </c>
      <c r="F14" s="76">
        <v>550</v>
      </c>
      <c r="G14" s="78"/>
      <c r="H14" s="76">
        <v>250</v>
      </c>
      <c r="I14" s="73"/>
      <c r="J14" s="76">
        <v>450</v>
      </c>
      <c r="K14" s="73"/>
      <c r="L14" s="80"/>
      <c r="M14" s="317">
        <v>1.92</v>
      </c>
    </row>
    <row r="15" spans="1:13" ht="24.95" customHeight="1" x14ac:dyDescent="0.25">
      <c r="A15" s="72" t="s">
        <v>205</v>
      </c>
      <c r="B15" s="78" t="s">
        <v>268</v>
      </c>
      <c r="C15" s="74"/>
      <c r="D15" s="74" t="s">
        <v>213</v>
      </c>
      <c r="E15" s="75">
        <v>10</v>
      </c>
      <c r="F15" s="76">
        <v>1000</v>
      </c>
      <c r="G15" s="78"/>
      <c r="H15" s="76">
        <v>0</v>
      </c>
      <c r="I15" s="73"/>
      <c r="J15" s="76">
        <v>500</v>
      </c>
      <c r="K15" s="73"/>
      <c r="L15" s="80"/>
      <c r="M15" s="317">
        <v>2.79</v>
      </c>
    </row>
    <row r="16" spans="1:13" ht="24.95" customHeight="1" x14ac:dyDescent="0.25">
      <c r="A16" s="72" t="s">
        <v>206</v>
      </c>
      <c r="B16" s="78" t="s">
        <v>269</v>
      </c>
      <c r="C16" s="74"/>
      <c r="D16" s="74" t="s">
        <v>213</v>
      </c>
      <c r="E16" s="75">
        <v>10</v>
      </c>
      <c r="F16" s="76">
        <v>900</v>
      </c>
      <c r="G16" s="78"/>
      <c r="H16" s="76">
        <v>780</v>
      </c>
      <c r="I16" s="73"/>
      <c r="J16" s="76">
        <v>780</v>
      </c>
      <c r="K16" s="73"/>
      <c r="L16" s="79"/>
      <c r="M16" s="317">
        <v>5.43</v>
      </c>
    </row>
    <row r="17" spans="1:13" ht="24.95" customHeight="1" x14ac:dyDescent="0.25">
      <c r="A17" s="72" t="s">
        <v>207</v>
      </c>
      <c r="B17" s="78" t="s">
        <v>270</v>
      </c>
      <c r="C17" s="74"/>
      <c r="D17" s="74" t="s">
        <v>213</v>
      </c>
      <c r="E17" s="75">
        <v>8</v>
      </c>
      <c r="F17" s="76">
        <v>450</v>
      </c>
      <c r="G17" s="78"/>
      <c r="H17" s="76">
        <v>0</v>
      </c>
      <c r="I17" s="73"/>
      <c r="J17" s="75">
        <v>315</v>
      </c>
      <c r="K17" s="73"/>
      <c r="L17" s="80"/>
      <c r="M17" s="317">
        <v>1.62</v>
      </c>
    </row>
    <row r="18" spans="1:13" ht="24.95" customHeight="1" x14ac:dyDescent="0.25">
      <c r="A18" s="72"/>
      <c r="B18" s="78"/>
      <c r="C18" s="74"/>
      <c r="D18" s="74"/>
      <c r="E18" s="75"/>
      <c r="F18" s="217">
        <f>SUM(F8:F17)</f>
        <v>6950</v>
      </c>
      <c r="G18" s="217">
        <f>SUM(G8:G17)</f>
        <v>0</v>
      </c>
      <c r="H18" s="76"/>
      <c r="I18" s="73"/>
      <c r="J18" s="217">
        <f>SUM(J8:J17)</f>
        <v>5625</v>
      </c>
      <c r="K18" s="217">
        <f>SUM(K8:K17)</f>
        <v>0</v>
      </c>
      <c r="L18" s="80"/>
    </row>
    <row r="19" spans="1:13" ht="24.95" customHeight="1" x14ac:dyDescent="0.25">
      <c r="A19" s="72"/>
      <c r="B19" s="78"/>
      <c r="C19" s="74"/>
      <c r="D19" s="74"/>
      <c r="E19" s="75"/>
      <c r="F19" s="76"/>
      <c r="G19" s="78"/>
      <c r="H19" s="76"/>
      <c r="I19" s="73"/>
      <c r="J19" s="76"/>
      <c r="K19" s="73"/>
      <c r="L19" s="80"/>
    </row>
    <row r="20" spans="1:13" ht="24.95" customHeight="1" x14ac:dyDescent="0.25">
      <c r="A20" s="218" t="s">
        <v>1054</v>
      </c>
      <c r="B20" s="78"/>
      <c r="C20" s="74"/>
      <c r="D20" s="74"/>
      <c r="E20" s="75"/>
      <c r="F20" s="217">
        <f>'AHU-1-4 VAV''s (1)'!F37+'AHU-1-4 VAV''s (2)'!F38+'AHU-1-4 VAV''s (3)'!F18</f>
        <v>47950</v>
      </c>
      <c r="G20" s="217">
        <f>'AHU-1-4 VAV''s (1)'!G37+'AHU-1-4 VAV''s (2)'!G38+'AHU-1-4 VAV''s (3)'!G18</f>
        <v>0</v>
      </c>
      <c r="H20" s="76"/>
      <c r="I20" s="73"/>
      <c r="J20" s="217">
        <f>'AHU-1-4 VAV''s (1)'!J37+'AHU-1-4 VAV''s (2)'!J38+'AHU-1-4 VAV''s (3)'!J18</f>
        <v>32495</v>
      </c>
      <c r="K20" s="217">
        <f>'AHU-1-4 VAV''s (1)'!K37+'AHU-1-4 VAV''s (2)'!K38+'AHU-1-4 VAV''s (3)'!K18</f>
        <v>0</v>
      </c>
      <c r="L20" s="80"/>
    </row>
    <row r="21" spans="1:13" ht="24.95" customHeight="1" x14ac:dyDescent="0.25">
      <c r="A21" s="72"/>
      <c r="B21" s="78"/>
      <c r="C21" s="74"/>
      <c r="D21" s="74"/>
      <c r="E21" s="75"/>
      <c r="F21" s="76"/>
      <c r="G21" s="78"/>
      <c r="H21" s="76"/>
      <c r="I21" s="73"/>
      <c r="J21" s="76"/>
      <c r="K21" s="73"/>
      <c r="L21" s="80"/>
    </row>
    <row r="22" spans="1:13" ht="24.95" customHeight="1" x14ac:dyDescent="0.25">
      <c r="A22" s="72"/>
      <c r="B22" s="78"/>
      <c r="C22" s="74"/>
      <c r="D22" s="74"/>
      <c r="E22" s="75"/>
      <c r="F22" s="76"/>
      <c r="G22" s="78"/>
      <c r="H22" s="76"/>
      <c r="I22" s="73"/>
      <c r="J22" s="76"/>
      <c r="K22" s="73"/>
      <c r="L22" s="80"/>
    </row>
    <row r="23" spans="1:13" ht="24.95" customHeight="1" x14ac:dyDescent="0.25">
      <c r="A23" s="72"/>
      <c r="B23" s="78"/>
      <c r="C23" s="74"/>
      <c r="D23" s="74"/>
      <c r="E23" s="75"/>
      <c r="F23" s="76"/>
      <c r="G23" s="78"/>
      <c r="H23" s="76"/>
      <c r="I23" s="73"/>
      <c r="J23" s="76"/>
      <c r="K23" s="73"/>
      <c r="L23" s="80"/>
    </row>
    <row r="24" spans="1:13" ht="24.95" customHeight="1" x14ac:dyDescent="0.25">
      <c r="A24" s="72"/>
      <c r="B24" s="78"/>
      <c r="C24" s="74"/>
      <c r="D24" s="74"/>
      <c r="E24" s="75"/>
      <c r="F24" s="76"/>
      <c r="G24" s="78"/>
      <c r="H24" s="76"/>
      <c r="I24" s="73"/>
      <c r="J24" s="76"/>
      <c r="K24" s="73"/>
      <c r="L24" s="80"/>
    </row>
    <row r="25" spans="1:13" ht="24.95" customHeight="1" x14ac:dyDescent="0.25">
      <c r="A25" s="72"/>
      <c r="B25" s="78"/>
      <c r="C25" s="74"/>
      <c r="D25" s="74"/>
      <c r="E25" s="75"/>
      <c r="F25" s="76"/>
      <c r="G25" s="78"/>
      <c r="H25" s="76"/>
      <c r="I25" s="73"/>
      <c r="J25" s="76"/>
      <c r="K25" s="73"/>
      <c r="L25" s="80"/>
    </row>
    <row r="26" spans="1:13" ht="24.95" customHeight="1" x14ac:dyDescent="0.25">
      <c r="A26" s="72"/>
      <c r="B26" s="78"/>
      <c r="C26" s="74"/>
      <c r="D26" s="74"/>
      <c r="E26" s="75"/>
      <c r="F26" s="76"/>
      <c r="G26" s="78"/>
      <c r="H26" s="76"/>
      <c r="I26" s="73"/>
      <c r="J26" s="76"/>
      <c r="K26" s="73"/>
      <c r="L26" s="80"/>
    </row>
    <row r="27" spans="1:13" ht="24.95" customHeight="1" x14ac:dyDescent="0.25">
      <c r="A27" s="72"/>
      <c r="B27" s="78"/>
      <c r="C27" s="74"/>
      <c r="D27" s="74"/>
      <c r="E27" s="74"/>
      <c r="F27" s="74"/>
      <c r="G27" s="74"/>
      <c r="H27" s="74"/>
      <c r="I27" s="74"/>
      <c r="J27" s="74"/>
      <c r="K27" s="74"/>
      <c r="L27" s="80"/>
    </row>
    <row r="28" spans="1:13" ht="24.95" customHeight="1" x14ac:dyDescent="0.25">
      <c r="A28" s="72"/>
      <c r="B28" s="78"/>
      <c r="C28" s="74"/>
      <c r="D28" s="74"/>
      <c r="E28" s="74"/>
      <c r="F28" s="74"/>
      <c r="G28" s="74"/>
      <c r="H28" s="74"/>
      <c r="I28" s="74"/>
      <c r="J28" s="74"/>
      <c r="K28" s="74"/>
      <c r="L28" s="79"/>
    </row>
    <row r="29" spans="1:13" ht="24.95" customHeight="1" x14ac:dyDescent="0.25">
      <c r="A29" s="72"/>
      <c r="B29" s="78"/>
      <c r="C29" s="74"/>
      <c r="D29" s="74"/>
      <c r="E29" s="74"/>
      <c r="F29" s="74"/>
      <c r="G29" s="74"/>
      <c r="H29" s="74"/>
      <c r="I29" s="74"/>
      <c r="J29" s="74"/>
      <c r="K29" s="74"/>
      <c r="L29" s="80"/>
    </row>
    <row r="30" spans="1:13" ht="25.5" customHeight="1" x14ac:dyDescent="0.25">
      <c r="A30" s="72"/>
      <c r="B30" s="81"/>
      <c r="C30" s="74"/>
      <c r="D30" s="74"/>
      <c r="E30" s="74"/>
      <c r="F30" s="74"/>
      <c r="G30" s="74"/>
      <c r="H30" s="74"/>
      <c r="I30" s="74"/>
      <c r="J30" s="74"/>
      <c r="K30" s="74"/>
      <c r="L30" s="86"/>
    </row>
    <row r="31" spans="1:13" ht="24.95" customHeight="1" x14ac:dyDescent="0.25">
      <c r="A31" s="72"/>
      <c r="B31" s="78"/>
      <c r="C31" s="74"/>
      <c r="D31" s="74"/>
      <c r="E31" s="74"/>
      <c r="F31" s="74"/>
      <c r="G31" s="74"/>
      <c r="H31" s="74"/>
      <c r="I31" s="74"/>
      <c r="J31" s="74"/>
      <c r="K31" s="74"/>
      <c r="L31" s="80"/>
    </row>
    <row r="32" spans="1:13" ht="24.95" customHeight="1" x14ac:dyDescent="0.25">
      <c r="A32" s="72"/>
      <c r="B32" s="78"/>
      <c r="C32" s="74"/>
      <c r="D32" s="74"/>
      <c r="E32" s="74"/>
      <c r="F32" s="74"/>
      <c r="G32" s="74"/>
      <c r="H32" s="74"/>
      <c r="I32" s="74"/>
      <c r="J32" s="74"/>
      <c r="K32" s="74"/>
      <c r="L32" s="80"/>
    </row>
    <row r="33" spans="1:12" ht="25.5" customHeight="1" x14ac:dyDescent="0.25">
      <c r="A33" s="72"/>
      <c r="B33" s="81"/>
      <c r="C33" s="82"/>
      <c r="D33" s="82"/>
      <c r="E33" s="83"/>
      <c r="F33" s="84"/>
      <c r="G33" s="81"/>
      <c r="H33" s="84"/>
      <c r="I33" s="85"/>
      <c r="J33" s="84"/>
      <c r="K33" s="85"/>
      <c r="L33" s="86"/>
    </row>
    <row r="34" spans="1:12" ht="25.5" customHeight="1" x14ac:dyDescent="0.25">
      <c r="A34" s="72"/>
      <c r="B34" s="78"/>
      <c r="C34" s="87"/>
      <c r="D34" s="87"/>
      <c r="E34" s="87"/>
      <c r="F34" s="88"/>
      <c r="G34" s="78"/>
      <c r="H34" s="88"/>
      <c r="I34" s="78"/>
      <c r="J34" s="88"/>
      <c r="K34" s="78"/>
      <c r="L34" s="80"/>
    </row>
    <row r="35" spans="1:12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</row>
    <row r="36" spans="1:12" ht="25.5" customHeight="1" x14ac:dyDescent="0.25">
      <c r="A36" s="72"/>
      <c r="B36" s="81"/>
      <c r="C36" s="82"/>
      <c r="D36" s="82"/>
      <c r="E36" s="83"/>
      <c r="F36" s="84"/>
      <c r="G36" s="81"/>
      <c r="H36" s="84"/>
      <c r="I36" s="85"/>
      <c r="J36" s="84"/>
      <c r="K36" s="85"/>
      <c r="L36" s="86"/>
    </row>
    <row r="37" spans="1:12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</row>
    <row r="38" spans="1:12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2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2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2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2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BD69F-EB08-4715-A19D-D91824204BFD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6.710937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1253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1251</v>
      </c>
      <c r="B8" s="73"/>
      <c r="C8" s="74"/>
      <c r="D8" s="74" t="s">
        <v>1098</v>
      </c>
      <c r="E8" s="75">
        <v>6</v>
      </c>
      <c r="F8" s="76">
        <v>300</v>
      </c>
      <c r="G8" s="73"/>
      <c r="H8" s="76">
        <v>300</v>
      </c>
      <c r="I8" s="73"/>
      <c r="J8" s="76">
        <v>300</v>
      </c>
      <c r="K8" s="73"/>
      <c r="L8" s="77"/>
      <c r="M8" s="317"/>
    </row>
    <row r="9" spans="1:14" ht="24.95" customHeight="1" x14ac:dyDescent="0.25">
      <c r="A9" s="218" t="s">
        <v>1252</v>
      </c>
      <c r="B9" s="73"/>
      <c r="C9" s="74"/>
      <c r="D9" s="74"/>
      <c r="E9" s="75"/>
      <c r="F9" s="217">
        <f>SUM(F8)</f>
        <v>300</v>
      </c>
      <c r="G9" s="217">
        <f>SUM(G8)</f>
        <v>0</v>
      </c>
      <c r="H9" s="76"/>
      <c r="I9" s="73"/>
      <c r="J9" s="217">
        <f>SUM(J8)</f>
        <v>300</v>
      </c>
      <c r="K9" s="217">
        <f>SUM(K8)</f>
        <v>0</v>
      </c>
      <c r="L9" s="77"/>
      <c r="M9" s="11"/>
    </row>
    <row r="10" spans="1:14" ht="24.95" customHeight="1" x14ac:dyDescent="0.25">
      <c r="A10" s="72"/>
      <c r="B10" s="73"/>
      <c r="C10" s="74"/>
      <c r="D10" s="74"/>
      <c r="E10" s="75"/>
      <c r="F10" s="76"/>
      <c r="G10" s="73"/>
      <c r="H10" s="76"/>
      <c r="I10" s="73"/>
      <c r="J10" s="76"/>
      <c r="K10" s="73"/>
      <c r="L10" s="77"/>
      <c r="M10" s="11"/>
    </row>
    <row r="11" spans="1:14" ht="24.95" customHeight="1" x14ac:dyDescent="0.25">
      <c r="A11" s="72" t="s">
        <v>1255</v>
      </c>
      <c r="B11" s="73"/>
      <c r="C11" s="74"/>
      <c r="D11" s="74" t="s">
        <v>1150</v>
      </c>
      <c r="E11" s="75">
        <v>6</v>
      </c>
      <c r="F11" s="76">
        <v>50</v>
      </c>
      <c r="G11" s="73"/>
      <c r="H11" s="76">
        <v>90</v>
      </c>
      <c r="I11" s="73"/>
      <c r="J11" s="76"/>
      <c r="K11" s="73"/>
      <c r="L11" s="77"/>
      <c r="M11" s="11"/>
    </row>
    <row r="12" spans="1:14" ht="24.95" customHeight="1" x14ac:dyDescent="0.25">
      <c r="A12" s="218" t="s">
        <v>1254</v>
      </c>
      <c r="B12" s="78"/>
      <c r="C12" s="74"/>
      <c r="D12" s="74"/>
      <c r="E12" s="75"/>
      <c r="F12" s="217">
        <f>SUM(F11)</f>
        <v>50</v>
      </c>
      <c r="G12" s="217">
        <f>SUM(G11)</f>
        <v>0</v>
      </c>
      <c r="H12" s="76"/>
      <c r="I12" s="73"/>
      <c r="J12" s="76"/>
      <c r="K12" s="73"/>
      <c r="L12" s="77"/>
      <c r="M12" s="11"/>
    </row>
    <row r="13" spans="1:14" ht="24.95" customHeight="1" x14ac:dyDescent="0.25">
      <c r="A13" s="72"/>
      <c r="B13" s="73"/>
      <c r="C13" s="74"/>
      <c r="D13" s="74"/>
      <c r="E13" s="75"/>
      <c r="F13" s="76"/>
      <c r="G13" s="73"/>
      <c r="H13" s="76"/>
      <c r="I13" s="73"/>
      <c r="J13" s="76"/>
      <c r="K13" s="73"/>
      <c r="L13" s="77"/>
      <c r="M13" s="11"/>
    </row>
    <row r="14" spans="1:14" ht="24.95" customHeight="1" x14ac:dyDescent="0.25">
      <c r="A14" s="72"/>
      <c r="B14" s="73"/>
      <c r="C14" s="74"/>
      <c r="D14" s="74"/>
      <c r="E14" s="75"/>
      <c r="F14" s="76"/>
      <c r="G14" s="73"/>
      <c r="H14" s="76"/>
      <c r="I14" s="73"/>
      <c r="J14" s="76"/>
      <c r="K14" s="73"/>
      <c r="L14" s="77"/>
      <c r="M14" s="11"/>
    </row>
    <row r="15" spans="1:14" ht="24.95" customHeight="1" x14ac:dyDescent="0.25">
      <c r="A15" s="72"/>
      <c r="B15" s="73"/>
      <c r="C15" s="74"/>
      <c r="D15" s="74"/>
      <c r="E15" s="75"/>
      <c r="F15" s="76"/>
      <c r="G15" s="73"/>
      <c r="H15" s="76"/>
      <c r="I15" s="73"/>
      <c r="J15" s="76"/>
      <c r="K15" s="73"/>
      <c r="L15" s="77"/>
      <c r="M15" s="11"/>
    </row>
    <row r="16" spans="1:14" ht="24.95" customHeight="1" x14ac:dyDescent="0.25">
      <c r="A16" s="72"/>
      <c r="B16" s="73"/>
      <c r="C16" s="74"/>
      <c r="D16" s="74"/>
      <c r="E16" s="75"/>
      <c r="F16" s="76"/>
      <c r="G16" s="73"/>
      <c r="H16" s="76"/>
      <c r="I16" s="73"/>
      <c r="J16" s="76"/>
      <c r="K16" s="73"/>
      <c r="L16" s="77"/>
      <c r="M16" s="11"/>
    </row>
    <row r="17" spans="1:13" ht="24.95" customHeight="1" x14ac:dyDescent="0.25">
      <c r="A17" s="72"/>
      <c r="B17" s="73"/>
      <c r="C17" s="74"/>
      <c r="D17" s="74"/>
      <c r="E17" s="75"/>
      <c r="F17" s="76"/>
      <c r="G17" s="73"/>
      <c r="H17" s="76"/>
      <c r="I17" s="73"/>
      <c r="J17" s="76"/>
      <c r="K17" s="73"/>
      <c r="L17" s="77"/>
      <c r="M17" s="11"/>
    </row>
    <row r="18" spans="1:13" ht="24.95" customHeight="1" x14ac:dyDescent="0.25">
      <c r="A18" s="72"/>
      <c r="B18" s="73"/>
      <c r="C18" s="74"/>
      <c r="D18" s="74"/>
      <c r="E18" s="75"/>
      <c r="F18" s="76"/>
      <c r="G18" s="73"/>
      <c r="H18" s="76"/>
      <c r="I18" s="73"/>
      <c r="J18" s="76"/>
      <c r="K18" s="73"/>
      <c r="L18" s="77"/>
      <c r="M18" s="11"/>
    </row>
    <row r="19" spans="1:13" ht="24.95" customHeight="1" x14ac:dyDescent="0.25">
      <c r="A19" s="72"/>
      <c r="B19" s="73"/>
      <c r="C19" s="74"/>
      <c r="D19" s="74"/>
      <c r="E19" s="75"/>
      <c r="F19" s="76"/>
      <c r="G19" s="73"/>
      <c r="H19" s="76"/>
      <c r="I19" s="73"/>
      <c r="J19" s="76"/>
      <c r="K19" s="73"/>
      <c r="L19" s="77"/>
      <c r="M19" s="11"/>
    </row>
    <row r="20" spans="1:13" ht="24.95" customHeight="1" x14ac:dyDescent="0.25">
      <c r="A20" s="72"/>
      <c r="B20" s="73"/>
      <c r="C20" s="74"/>
      <c r="D20" s="74"/>
      <c r="E20" s="75"/>
      <c r="F20" s="76"/>
      <c r="G20" s="73"/>
      <c r="H20" s="76"/>
      <c r="I20" s="73"/>
      <c r="J20" s="76"/>
      <c r="K20" s="73"/>
      <c r="L20" s="77"/>
      <c r="M20" s="11"/>
    </row>
    <row r="21" spans="1:13" ht="24.95" customHeight="1" x14ac:dyDescent="0.25">
      <c r="A21" s="72"/>
      <c r="B21" s="73"/>
      <c r="C21" s="74"/>
      <c r="D21" s="74"/>
      <c r="E21" s="75"/>
      <c r="F21" s="76"/>
      <c r="G21" s="73"/>
      <c r="H21" s="76"/>
      <c r="I21" s="73"/>
      <c r="J21" s="76"/>
      <c r="K21" s="73"/>
      <c r="L21" s="77"/>
      <c r="M21" s="11"/>
    </row>
    <row r="22" spans="1:13" ht="24.95" customHeight="1" x14ac:dyDescent="0.25">
      <c r="A22" s="72"/>
      <c r="B22" s="73"/>
      <c r="C22" s="74"/>
      <c r="D22" s="74"/>
      <c r="E22" s="75"/>
      <c r="F22" s="76"/>
      <c r="G22" s="73"/>
      <c r="H22" s="76"/>
      <c r="I22" s="73"/>
      <c r="J22" s="76"/>
      <c r="K22" s="73"/>
      <c r="L22" s="77"/>
      <c r="M22" s="11"/>
    </row>
    <row r="23" spans="1:13" ht="24.95" customHeight="1" x14ac:dyDescent="0.25">
      <c r="A23" s="72"/>
      <c r="B23" s="73"/>
      <c r="C23" s="74"/>
      <c r="D23" s="74"/>
      <c r="E23" s="75"/>
      <c r="F23" s="76"/>
      <c r="G23" s="73"/>
      <c r="H23" s="76"/>
      <c r="I23" s="73"/>
      <c r="J23" s="76"/>
      <c r="K23" s="73"/>
      <c r="L23" s="77"/>
      <c r="M23" s="11"/>
    </row>
    <row r="24" spans="1:13" ht="24.95" customHeight="1" x14ac:dyDescent="0.25">
      <c r="A24" s="72"/>
      <c r="B24" s="73"/>
      <c r="C24" s="74"/>
      <c r="D24" s="74"/>
      <c r="E24" s="75"/>
      <c r="F24" s="76"/>
      <c r="G24" s="73"/>
      <c r="H24" s="76"/>
      <c r="I24" s="73"/>
      <c r="J24" s="76"/>
      <c r="K24" s="73"/>
      <c r="L24" s="77"/>
      <c r="M24" s="11"/>
    </row>
    <row r="25" spans="1:13" ht="24.95" customHeight="1" x14ac:dyDescent="0.25">
      <c r="A25" s="72"/>
      <c r="B25" s="73"/>
      <c r="C25" s="74"/>
      <c r="D25" s="74"/>
      <c r="E25" s="75"/>
      <c r="F25" s="76"/>
      <c r="G25" s="73"/>
      <c r="H25" s="76"/>
      <c r="I25" s="73"/>
      <c r="J25" s="76"/>
      <c r="K25" s="73"/>
      <c r="L25" s="77"/>
      <c r="M25" s="11"/>
    </row>
    <row r="26" spans="1:13" ht="24.95" customHeight="1" x14ac:dyDescent="0.25">
      <c r="A26" s="72"/>
      <c r="B26" s="73"/>
      <c r="C26" s="74"/>
      <c r="D26" s="74"/>
      <c r="E26" s="75"/>
      <c r="F26" s="76"/>
      <c r="G26" s="73"/>
      <c r="H26" s="76"/>
      <c r="I26" s="73"/>
      <c r="J26" s="76"/>
      <c r="K26" s="73"/>
      <c r="L26" s="77"/>
      <c r="M26" s="11"/>
    </row>
    <row r="27" spans="1:13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77"/>
      <c r="M27" s="11"/>
    </row>
    <row r="28" spans="1:13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77"/>
      <c r="M29" s="11"/>
    </row>
    <row r="30" spans="1:13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77"/>
      <c r="M30" s="11"/>
    </row>
    <row r="31" spans="1:13" ht="25.5" customHeight="1" x14ac:dyDescent="0.25">
      <c r="A31" s="72"/>
      <c r="B31" s="78"/>
      <c r="C31" s="87"/>
      <c r="D31" s="87"/>
      <c r="E31" s="87"/>
      <c r="F31" s="88"/>
      <c r="G31" s="78"/>
      <c r="H31" s="88"/>
      <c r="I31" s="78"/>
      <c r="J31" s="88"/>
      <c r="K31" s="78"/>
      <c r="L31" s="77"/>
      <c r="M31" s="11"/>
    </row>
    <row r="32" spans="1:13" ht="25.5" customHeight="1" x14ac:dyDescent="0.25">
      <c r="A32" s="72"/>
      <c r="B32" s="78"/>
      <c r="C32" s="74"/>
      <c r="D32" s="74"/>
      <c r="E32" s="75"/>
      <c r="F32" s="76"/>
      <c r="G32" s="78"/>
      <c r="H32" s="76"/>
      <c r="I32" s="73"/>
      <c r="J32" s="76"/>
      <c r="K32" s="73"/>
      <c r="L32" s="77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ht="15.75" x14ac:dyDescent="0.25">
      <c r="A41" s="99" t="s">
        <v>1152</v>
      </c>
      <c r="B41" s="366" t="s">
        <v>1153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6">
    <mergeCell ref="B41:L41"/>
    <mergeCell ref="A1:L1"/>
    <mergeCell ref="A2:L2"/>
    <mergeCell ref="A3:L3"/>
    <mergeCell ref="A4:L4"/>
    <mergeCell ref="A5:L5"/>
  </mergeCells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024381-1337-41F9-BA96-2E20F1AFE163}">
  <sheetPr>
    <pageSetUpPr fitToPage="1"/>
  </sheetPr>
  <dimension ref="A1:N52"/>
  <sheetViews>
    <sheetView zoomScale="80" zoomScaleNormal="80" workbookViewId="0">
      <selection activeCell="H5" sqref="H5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570312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1044</v>
      </c>
      <c r="B5" s="10"/>
      <c r="C5" s="345" t="s">
        <v>1064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  <c r="I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4" ht="15.75" x14ac:dyDescent="0.25">
      <c r="A10" s="18" t="s">
        <v>5</v>
      </c>
      <c r="B10" s="358" t="s">
        <v>1299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1303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1286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1289</v>
      </c>
    </row>
    <row r="13" spans="1:14" ht="15.75" x14ac:dyDescent="0.25">
      <c r="A13" s="18" t="s">
        <v>8</v>
      </c>
      <c r="B13" s="358" t="s">
        <v>1330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1304</v>
      </c>
    </row>
    <row r="14" spans="1:14" ht="15.75" x14ac:dyDescent="0.25">
      <c r="A14" s="18" t="s">
        <v>79</v>
      </c>
      <c r="B14" s="358" t="s">
        <v>1331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1320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1332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  <c r="I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1302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 t="s">
        <v>1056</v>
      </c>
      <c r="C28" s="38"/>
      <c r="D28" s="23"/>
      <c r="E28" s="18" t="s">
        <v>18</v>
      </c>
      <c r="F28" s="37" t="s">
        <v>1075</v>
      </c>
      <c r="G28" s="38"/>
      <c r="H28" s="11"/>
      <c r="I28" s="11"/>
    </row>
    <row r="29" spans="1:9" ht="15.75" x14ac:dyDescent="0.25">
      <c r="A29" s="18" t="s">
        <v>19</v>
      </c>
      <c r="B29" s="39" t="s">
        <v>1057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1385</v>
      </c>
      <c r="C30" s="42"/>
      <c r="D30" s="23"/>
      <c r="E30" s="18" t="s">
        <v>20</v>
      </c>
      <c r="F30" s="39" t="s">
        <v>1384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  <c r="I33" s="11"/>
    </row>
    <row r="34" spans="1:9" ht="16.5" thickBot="1" x14ac:dyDescent="0.3">
      <c r="A34" s="22" t="s">
        <v>24</v>
      </c>
      <c r="B34" s="46" t="s">
        <v>1387</v>
      </c>
      <c r="C34" s="47"/>
      <c r="D34" s="23"/>
      <c r="E34" s="22" t="s">
        <v>24</v>
      </c>
      <c r="F34" s="44" t="s">
        <v>1386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1383</v>
      </c>
      <c r="C40" s="40"/>
      <c r="D40" s="23"/>
      <c r="E40" s="18" t="s">
        <v>28</v>
      </c>
      <c r="F40" s="56" t="s">
        <v>1382</v>
      </c>
      <c r="G40" s="40"/>
      <c r="H40" s="11"/>
      <c r="I40" s="11"/>
    </row>
    <row r="41" spans="1:9" ht="15.75" x14ac:dyDescent="0.25">
      <c r="A41" s="18" t="s">
        <v>29</v>
      </c>
      <c r="B41" s="31" t="s">
        <v>1388</v>
      </c>
      <c r="C41" s="40"/>
      <c r="D41" s="23"/>
      <c r="E41" s="18" t="s">
        <v>9</v>
      </c>
      <c r="F41" s="41"/>
      <c r="G41" s="38"/>
      <c r="H41" s="11" t="s">
        <v>1346</v>
      </c>
      <c r="I41" s="11">
        <v>354.29</v>
      </c>
    </row>
    <row r="42" spans="1:9" ht="15.75" x14ac:dyDescent="0.25">
      <c r="A42" s="18"/>
      <c r="B42" s="39"/>
      <c r="C42" s="42"/>
      <c r="D42" s="23"/>
      <c r="E42" s="57"/>
      <c r="F42" s="58"/>
      <c r="G42" s="59"/>
      <c r="H42" s="11" t="s">
        <v>1345</v>
      </c>
      <c r="I42" s="291" t="s">
        <v>1303</v>
      </c>
    </row>
    <row r="43" spans="1:9" ht="15.75" x14ac:dyDescent="0.25">
      <c r="A43" s="18"/>
      <c r="B43" s="39"/>
      <c r="C43" s="19"/>
      <c r="D43" s="23"/>
      <c r="E43" s="57"/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1381</v>
      </c>
      <c r="C47" s="66"/>
      <c r="D47" s="23"/>
      <c r="E47" s="67" t="s">
        <v>33</v>
      </c>
      <c r="F47" s="46" t="s">
        <v>1380</v>
      </c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82ACD3-06E8-4D77-95A1-39002D8AB261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H20" sqref="H20"/>
      <selection pane="bottomLeft" activeCell="M8" sqref="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3.425781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585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627</v>
      </c>
      <c r="B8" s="73" t="s">
        <v>687</v>
      </c>
      <c r="C8" s="74"/>
      <c r="D8" s="74" t="s">
        <v>213</v>
      </c>
      <c r="E8" s="75">
        <v>8</v>
      </c>
      <c r="F8" s="76">
        <v>650</v>
      </c>
      <c r="G8" s="73"/>
      <c r="H8" s="76">
        <v>610</v>
      </c>
      <c r="I8" s="73"/>
      <c r="J8" s="76">
        <v>610</v>
      </c>
      <c r="K8" s="73"/>
      <c r="L8" s="77"/>
      <c r="M8" s="317">
        <v>5.71</v>
      </c>
    </row>
    <row r="9" spans="1:13" ht="24.95" customHeight="1" x14ac:dyDescent="0.25">
      <c r="A9" s="72" t="s">
        <v>628</v>
      </c>
      <c r="B9" s="78" t="s">
        <v>837</v>
      </c>
      <c r="C9" s="74"/>
      <c r="D9" s="74" t="s">
        <v>213</v>
      </c>
      <c r="E9" s="75">
        <v>10</v>
      </c>
      <c r="F9" s="76">
        <v>900</v>
      </c>
      <c r="G9" s="78"/>
      <c r="H9" s="76">
        <v>900</v>
      </c>
      <c r="I9" s="73"/>
      <c r="J9" s="76">
        <v>900</v>
      </c>
      <c r="K9" s="73"/>
      <c r="L9" s="79"/>
      <c r="M9" s="317">
        <v>4.22</v>
      </c>
    </row>
    <row r="10" spans="1:13" ht="24.95" customHeight="1" x14ac:dyDescent="0.25">
      <c r="A10" s="72" t="s">
        <v>629</v>
      </c>
      <c r="B10" s="78" t="s">
        <v>688</v>
      </c>
      <c r="C10" s="74"/>
      <c r="D10" s="74" t="s">
        <v>213</v>
      </c>
      <c r="E10" s="75">
        <v>8</v>
      </c>
      <c r="F10" s="76">
        <v>450</v>
      </c>
      <c r="G10" s="78"/>
      <c r="H10" s="76">
        <v>370</v>
      </c>
      <c r="I10" s="73"/>
      <c r="J10" s="76">
        <v>370</v>
      </c>
      <c r="K10" s="73"/>
      <c r="L10" s="80"/>
      <c r="M10" s="317">
        <v>2.57</v>
      </c>
    </row>
    <row r="11" spans="1:13" ht="24.95" customHeight="1" x14ac:dyDescent="0.25">
      <c r="A11" s="72" t="s">
        <v>630</v>
      </c>
      <c r="B11" s="78" t="s">
        <v>692</v>
      </c>
      <c r="C11" s="74"/>
      <c r="D11" s="74" t="s">
        <v>213</v>
      </c>
      <c r="E11" s="75">
        <v>8</v>
      </c>
      <c r="F11" s="76">
        <v>450</v>
      </c>
      <c r="G11" s="78"/>
      <c r="H11" s="76">
        <v>370</v>
      </c>
      <c r="I11" s="73"/>
      <c r="J11" s="76">
        <v>370</v>
      </c>
      <c r="K11" s="73"/>
      <c r="L11" s="80"/>
      <c r="M11" s="317">
        <v>2.57</v>
      </c>
    </row>
    <row r="12" spans="1:13" ht="24.95" customHeight="1" x14ac:dyDescent="0.25">
      <c r="A12" s="72" t="s">
        <v>631</v>
      </c>
      <c r="B12" s="78" t="s">
        <v>689</v>
      </c>
      <c r="C12" s="74"/>
      <c r="D12" s="74" t="s">
        <v>213</v>
      </c>
      <c r="E12" s="75">
        <v>8</v>
      </c>
      <c r="F12" s="76">
        <v>450</v>
      </c>
      <c r="G12" s="78"/>
      <c r="H12" s="76">
        <v>370</v>
      </c>
      <c r="I12" s="73"/>
      <c r="J12" s="76">
        <v>370</v>
      </c>
      <c r="K12" s="73"/>
      <c r="L12" s="80"/>
      <c r="M12" s="317">
        <v>2.57</v>
      </c>
    </row>
    <row r="13" spans="1:13" ht="24.95" customHeight="1" x14ac:dyDescent="0.25">
      <c r="A13" s="72" t="s">
        <v>632</v>
      </c>
      <c r="B13" s="78" t="s">
        <v>690</v>
      </c>
      <c r="C13" s="74"/>
      <c r="D13" s="74" t="s">
        <v>213</v>
      </c>
      <c r="E13" s="75">
        <v>8</v>
      </c>
      <c r="F13" s="76">
        <v>450</v>
      </c>
      <c r="G13" s="78"/>
      <c r="H13" s="76">
        <v>370</v>
      </c>
      <c r="I13" s="73"/>
      <c r="J13" s="76">
        <v>370</v>
      </c>
      <c r="K13" s="73"/>
      <c r="L13" s="79"/>
      <c r="M13" s="317">
        <v>2.57</v>
      </c>
    </row>
    <row r="14" spans="1:13" ht="24.95" customHeight="1" x14ac:dyDescent="0.25">
      <c r="A14" s="72" t="s">
        <v>633</v>
      </c>
      <c r="B14" s="78" t="s">
        <v>691</v>
      </c>
      <c r="C14" s="74"/>
      <c r="D14" s="74" t="s">
        <v>213</v>
      </c>
      <c r="E14" s="75">
        <v>8</v>
      </c>
      <c r="F14" s="76">
        <v>450</v>
      </c>
      <c r="G14" s="78"/>
      <c r="H14" s="76">
        <v>370</v>
      </c>
      <c r="I14" s="73"/>
      <c r="J14" s="76">
        <v>370</v>
      </c>
      <c r="K14" s="73"/>
      <c r="L14" s="80"/>
      <c r="M14" s="317">
        <v>2.57</v>
      </c>
    </row>
    <row r="15" spans="1:13" ht="24.95" customHeight="1" x14ac:dyDescent="0.25">
      <c r="A15" s="72" t="s">
        <v>634</v>
      </c>
      <c r="B15" s="78" t="s">
        <v>693</v>
      </c>
      <c r="C15" s="74"/>
      <c r="D15" s="74" t="s">
        <v>213</v>
      </c>
      <c r="E15" s="75">
        <v>8</v>
      </c>
      <c r="F15" s="76">
        <v>450</v>
      </c>
      <c r="G15" s="78"/>
      <c r="H15" s="76">
        <v>370</v>
      </c>
      <c r="I15" s="73"/>
      <c r="J15" s="76">
        <v>370</v>
      </c>
      <c r="K15" s="73"/>
      <c r="L15" s="80"/>
      <c r="M15" s="317">
        <v>2.57</v>
      </c>
    </row>
    <row r="16" spans="1:13" ht="24.95" customHeight="1" x14ac:dyDescent="0.25">
      <c r="A16" s="72" t="s">
        <v>635</v>
      </c>
      <c r="B16" s="78" t="s">
        <v>694</v>
      </c>
      <c r="C16" s="74"/>
      <c r="D16" s="74" t="s">
        <v>213</v>
      </c>
      <c r="E16" s="75">
        <v>8</v>
      </c>
      <c r="F16" s="76">
        <v>450</v>
      </c>
      <c r="G16" s="78"/>
      <c r="H16" s="76">
        <v>370</v>
      </c>
      <c r="I16" s="73"/>
      <c r="J16" s="76">
        <v>370</v>
      </c>
      <c r="K16" s="73"/>
      <c r="L16" s="79"/>
      <c r="M16" s="317">
        <v>2.57</v>
      </c>
    </row>
    <row r="17" spans="1:13" ht="24.95" customHeight="1" x14ac:dyDescent="0.25">
      <c r="A17" s="72" t="s">
        <v>636</v>
      </c>
      <c r="B17" s="78" t="s">
        <v>695</v>
      </c>
      <c r="C17" s="74"/>
      <c r="D17" s="74" t="s">
        <v>213</v>
      </c>
      <c r="E17" s="75">
        <v>8</v>
      </c>
      <c r="F17" s="76">
        <v>450</v>
      </c>
      <c r="G17" s="78"/>
      <c r="H17" s="76">
        <v>370</v>
      </c>
      <c r="I17" s="73"/>
      <c r="J17" s="75">
        <v>370</v>
      </c>
      <c r="K17" s="73"/>
      <c r="L17" s="80"/>
      <c r="M17" s="317">
        <v>2.57</v>
      </c>
    </row>
    <row r="18" spans="1:13" ht="24.95" customHeight="1" x14ac:dyDescent="0.25">
      <c r="A18" s="72" t="s">
        <v>637</v>
      </c>
      <c r="B18" s="78" t="s">
        <v>696</v>
      </c>
      <c r="C18" s="74"/>
      <c r="D18" s="74" t="s">
        <v>213</v>
      </c>
      <c r="E18" s="75">
        <v>8</v>
      </c>
      <c r="F18" s="76">
        <v>450</v>
      </c>
      <c r="G18" s="78"/>
      <c r="H18" s="76">
        <v>340</v>
      </c>
      <c r="I18" s="73"/>
      <c r="J18" s="76">
        <v>340</v>
      </c>
      <c r="K18" s="73"/>
      <c r="L18" s="80"/>
      <c r="M18" s="317">
        <v>1.98</v>
      </c>
    </row>
    <row r="19" spans="1:13" ht="24.95" customHeight="1" x14ac:dyDescent="0.25">
      <c r="A19" s="72" t="s">
        <v>638</v>
      </c>
      <c r="B19" s="78" t="s">
        <v>697</v>
      </c>
      <c r="C19" s="74"/>
      <c r="D19" s="74" t="s">
        <v>213</v>
      </c>
      <c r="E19" s="75">
        <v>16</v>
      </c>
      <c r="F19" s="76">
        <v>1800</v>
      </c>
      <c r="G19" s="78"/>
      <c r="H19" s="76">
        <v>1800</v>
      </c>
      <c r="I19" s="73"/>
      <c r="J19" s="76">
        <v>1800</v>
      </c>
      <c r="K19" s="73"/>
      <c r="L19" s="80"/>
      <c r="M19" s="317">
        <v>7.38</v>
      </c>
    </row>
    <row r="20" spans="1:13" ht="24.95" customHeight="1" x14ac:dyDescent="0.25">
      <c r="A20" s="72" t="s">
        <v>639</v>
      </c>
      <c r="B20" s="78" t="s">
        <v>1035</v>
      </c>
      <c r="C20" s="74"/>
      <c r="D20" s="74" t="s">
        <v>213</v>
      </c>
      <c r="E20" s="75">
        <v>8</v>
      </c>
      <c r="F20" s="76">
        <v>700</v>
      </c>
      <c r="G20" s="78"/>
      <c r="H20" s="76">
        <v>700</v>
      </c>
      <c r="I20" s="73"/>
      <c r="J20" s="76">
        <v>700</v>
      </c>
      <c r="K20" s="73"/>
      <c r="L20" s="80"/>
      <c r="M20" s="317">
        <v>3.76</v>
      </c>
    </row>
    <row r="21" spans="1:13" ht="24.95" customHeight="1" x14ac:dyDescent="0.25">
      <c r="A21" s="72" t="s">
        <v>640</v>
      </c>
      <c r="B21" s="78" t="s">
        <v>698</v>
      </c>
      <c r="C21" s="74"/>
      <c r="D21" s="74" t="s">
        <v>213</v>
      </c>
      <c r="E21" s="75">
        <v>6</v>
      </c>
      <c r="F21" s="76">
        <v>100</v>
      </c>
      <c r="G21" s="78"/>
      <c r="H21" s="76">
        <v>40</v>
      </c>
      <c r="I21" s="73"/>
      <c r="J21" s="76">
        <v>50</v>
      </c>
      <c r="K21" s="73"/>
      <c r="L21" s="80"/>
      <c r="M21" s="317">
        <v>0.08</v>
      </c>
    </row>
    <row r="22" spans="1:13" ht="24.95" customHeight="1" x14ac:dyDescent="0.25">
      <c r="A22" s="72" t="s">
        <v>641</v>
      </c>
      <c r="B22" s="78" t="s">
        <v>1036</v>
      </c>
      <c r="C22" s="74"/>
      <c r="D22" s="74" t="s">
        <v>213</v>
      </c>
      <c r="E22" s="75">
        <v>10</v>
      </c>
      <c r="F22" s="76">
        <v>900</v>
      </c>
      <c r="G22" s="78"/>
      <c r="H22" s="76">
        <v>450</v>
      </c>
      <c r="I22" s="73"/>
      <c r="J22" s="76">
        <v>450</v>
      </c>
      <c r="K22" s="73"/>
      <c r="L22" s="80"/>
      <c r="M22" s="317">
        <v>1.25</v>
      </c>
    </row>
    <row r="23" spans="1:13" ht="24.95" customHeight="1" x14ac:dyDescent="0.25">
      <c r="A23" s="72" t="s">
        <v>642</v>
      </c>
      <c r="B23" s="78" t="s">
        <v>699</v>
      </c>
      <c r="C23" s="74"/>
      <c r="D23" s="74" t="s">
        <v>213</v>
      </c>
      <c r="E23" s="75">
        <v>6</v>
      </c>
      <c r="F23" s="76">
        <v>150</v>
      </c>
      <c r="G23" s="78"/>
      <c r="H23" s="76">
        <v>60</v>
      </c>
      <c r="I23" s="73"/>
      <c r="J23" s="76">
        <v>75</v>
      </c>
      <c r="K23" s="73"/>
      <c r="L23" s="80"/>
      <c r="M23" s="317">
        <v>0.14000000000000001</v>
      </c>
    </row>
    <row r="24" spans="1:13" ht="24.95" customHeight="1" x14ac:dyDescent="0.25">
      <c r="A24" s="72" t="s">
        <v>643</v>
      </c>
      <c r="B24" s="78" t="s">
        <v>700</v>
      </c>
      <c r="C24" s="74"/>
      <c r="D24" s="74" t="s">
        <v>213</v>
      </c>
      <c r="E24" s="75">
        <v>8</v>
      </c>
      <c r="F24" s="76">
        <v>700</v>
      </c>
      <c r="G24" s="78"/>
      <c r="H24" s="76">
        <v>500</v>
      </c>
      <c r="I24" s="73"/>
      <c r="J24" s="76">
        <v>500</v>
      </c>
      <c r="K24" s="73"/>
      <c r="L24" s="80"/>
      <c r="M24" s="317">
        <v>2.61</v>
      </c>
    </row>
    <row r="25" spans="1:13" ht="24.95" customHeight="1" x14ac:dyDescent="0.25">
      <c r="A25" s="72" t="s">
        <v>644</v>
      </c>
      <c r="B25" s="78" t="s">
        <v>1037</v>
      </c>
      <c r="C25" s="74"/>
      <c r="D25" s="74" t="s">
        <v>213</v>
      </c>
      <c r="E25" s="75">
        <v>10</v>
      </c>
      <c r="F25" s="76">
        <v>1000</v>
      </c>
      <c r="G25" s="78"/>
      <c r="H25" s="76">
        <v>630</v>
      </c>
      <c r="I25" s="73"/>
      <c r="J25" s="76">
        <v>830</v>
      </c>
      <c r="K25" s="73"/>
      <c r="L25" s="80"/>
      <c r="M25" s="317">
        <v>3.48</v>
      </c>
    </row>
    <row r="26" spans="1:13" ht="24.95" customHeight="1" x14ac:dyDescent="0.25">
      <c r="A26" s="72" t="s">
        <v>645</v>
      </c>
      <c r="B26" s="78" t="s">
        <v>701</v>
      </c>
      <c r="C26" s="74"/>
      <c r="D26" s="74" t="s">
        <v>213</v>
      </c>
      <c r="E26" s="75">
        <v>8</v>
      </c>
      <c r="F26" s="76">
        <v>500</v>
      </c>
      <c r="G26" s="78"/>
      <c r="H26" s="76">
        <v>460</v>
      </c>
      <c r="I26" s="73"/>
      <c r="J26" s="76">
        <v>460</v>
      </c>
      <c r="K26" s="73"/>
      <c r="L26" s="80"/>
      <c r="M26" s="317">
        <v>8.19</v>
      </c>
    </row>
    <row r="27" spans="1:13" ht="24.95" customHeight="1" x14ac:dyDescent="0.25">
      <c r="A27" s="72" t="s">
        <v>646</v>
      </c>
      <c r="B27" s="81" t="s">
        <v>702</v>
      </c>
      <c r="C27" s="74"/>
      <c r="D27" s="74" t="s">
        <v>213</v>
      </c>
      <c r="E27" s="74">
        <v>6</v>
      </c>
      <c r="F27" s="74">
        <v>200</v>
      </c>
      <c r="G27" s="74"/>
      <c r="H27" s="74">
        <v>35</v>
      </c>
      <c r="I27" s="74"/>
      <c r="J27" s="74">
        <v>100</v>
      </c>
      <c r="K27" s="74"/>
      <c r="L27" s="80"/>
      <c r="M27" s="317">
        <v>0.28999999999999998</v>
      </c>
    </row>
    <row r="28" spans="1:13" ht="24.95" customHeight="1" x14ac:dyDescent="0.25">
      <c r="A28" s="72" t="s">
        <v>647</v>
      </c>
      <c r="B28" s="78" t="s">
        <v>703</v>
      </c>
      <c r="C28" s="74"/>
      <c r="D28" s="74" t="s">
        <v>213</v>
      </c>
      <c r="E28" s="74">
        <v>8</v>
      </c>
      <c r="F28" s="74">
        <v>550</v>
      </c>
      <c r="G28" s="74"/>
      <c r="H28" s="74">
        <v>0</v>
      </c>
      <c r="I28" s="74"/>
      <c r="J28" s="74">
        <v>275</v>
      </c>
      <c r="K28" s="74"/>
      <c r="L28" s="79"/>
      <c r="M28" s="317">
        <v>1.2</v>
      </c>
    </row>
    <row r="29" spans="1:13" ht="24.95" customHeight="1" x14ac:dyDescent="0.25">
      <c r="A29" s="72" t="s">
        <v>648</v>
      </c>
      <c r="B29" s="78" t="s">
        <v>704</v>
      </c>
      <c r="C29" s="74"/>
      <c r="D29" s="74" t="s">
        <v>213</v>
      </c>
      <c r="E29" s="74">
        <v>6</v>
      </c>
      <c r="F29" s="74">
        <v>150</v>
      </c>
      <c r="G29" s="74"/>
      <c r="H29" s="74">
        <v>20</v>
      </c>
      <c r="I29" s="74"/>
      <c r="J29" s="74">
        <v>75</v>
      </c>
      <c r="K29" s="74"/>
      <c r="L29" s="80"/>
      <c r="M29" s="317">
        <v>0.2</v>
      </c>
    </row>
    <row r="30" spans="1:13" ht="25.5" customHeight="1" x14ac:dyDescent="0.25">
      <c r="A30" s="72" t="s">
        <v>649</v>
      </c>
      <c r="B30" s="81" t="s">
        <v>1038</v>
      </c>
      <c r="C30" s="74"/>
      <c r="D30" s="74" t="s">
        <v>213</v>
      </c>
      <c r="E30" s="74">
        <v>8</v>
      </c>
      <c r="F30" s="74">
        <v>300</v>
      </c>
      <c r="G30" s="74"/>
      <c r="H30" s="74">
        <v>220</v>
      </c>
      <c r="I30" s="74"/>
      <c r="J30" s="74">
        <v>265</v>
      </c>
      <c r="K30" s="74"/>
      <c r="L30" s="86"/>
      <c r="M30" s="317">
        <v>1.1100000000000001</v>
      </c>
    </row>
    <row r="31" spans="1:13" ht="24.95" customHeight="1" x14ac:dyDescent="0.25">
      <c r="A31" s="72" t="s">
        <v>650</v>
      </c>
      <c r="B31" s="78" t="s">
        <v>1039</v>
      </c>
      <c r="C31" s="74"/>
      <c r="D31" s="74" t="s">
        <v>213</v>
      </c>
      <c r="E31" s="74">
        <v>8</v>
      </c>
      <c r="F31" s="74">
        <v>350</v>
      </c>
      <c r="G31" s="74"/>
      <c r="H31" s="74">
        <v>350</v>
      </c>
      <c r="I31" s="74"/>
      <c r="J31" s="74">
        <v>350</v>
      </c>
      <c r="K31" s="74"/>
      <c r="L31" s="80"/>
      <c r="M31" s="317">
        <v>1.1100000000000001</v>
      </c>
    </row>
    <row r="32" spans="1:13" ht="24.95" customHeight="1" x14ac:dyDescent="0.25">
      <c r="A32" s="72" t="s">
        <v>651</v>
      </c>
      <c r="B32" s="78" t="s">
        <v>837</v>
      </c>
      <c r="C32" s="74"/>
      <c r="D32" s="74" t="s">
        <v>213</v>
      </c>
      <c r="E32" s="74">
        <v>8</v>
      </c>
      <c r="F32" s="74">
        <v>300</v>
      </c>
      <c r="G32" s="74"/>
      <c r="H32" s="74">
        <v>300</v>
      </c>
      <c r="I32" s="74"/>
      <c r="J32" s="74">
        <v>300</v>
      </c>
      <c r="K32" s="74"/>
      <c r="L32" s="80"/>
      <c r="M32" s="317">
        <v>0.55000000000000004</v>
      </c>
    </row>
    <row r="33" spans="1:13" ht="25.5" customHeight="1" x14ac:dyDescent="0.25">
      <c r="A33" s="72" t="s">
        <v>652</v>
      </c>
      <c r="B33" s="81" t="s">
        <v>837</v>
      </c>
      <c r="C33" s="82"/>
      <c r="D33" s="74" t="s">
        <v>213</v>
      </c>
      <c r="E33" s="83">
        <v>8</v>
      </c>
      <c r="F33" s="84">
        <v>300</v>
      </c>
      <c r="G33" s="81"/>
      <c r="H33" s="84">
        <v>300</v>
      </c>
      <c r="I33" s="85"/>
      <c r="J33" s="84">
        <v>300</v>
      </c>
      <c r="K33" s="85"/>
      <c r="L33" s="86"/>
      <c r="M33" s="317">
        <v>0.55000000000000004</v>
      </c>
    </row>
    <row r="34" spans="1:13" ht="25.5" customHeight="1" x14ac:dyDescent="0.25">
      <c r="A34" s="214" t="s">
        <v>653</v>
      </c>
      <c r="B34" s="78" t="s">
        <v>705</v>
      </c>
      <c r="C34" s="87"/>
      <c r="D34" s="74" t="s">
        <v>213</v>
      </c>
      <c r="E34" s="87">
        <v>12</v>
      </c>
      <c r="F34" s="88">
        <v>1550</v>
      </c>
      <c r="G34" s="78"/>
      <c r="H34" s="88">
        <v>1395</v>
      </c>
      <c r="I34" s="78"/>
      <c r="J34" s="88">
        <v>1395</v>
      </c>
      <c r="K34" s="78"/>
      <c r="L34" s="80"/>
      <c r="M34" s="317">
        <v>6.45</v>
      </c>
    </row>
    <row r="35" spans="1:13" ht="24.95" customHeight="1" x14ac:dyDescent="0.25">
      <c r="A35" s="72" t="s">
        <v>654</v>
      </c>
      <c r="B35" s="78" t="s">
        <v>706</v>
      </c>
      <c r="C35" s="74"/>
      <c r="D35" s="74" t="s">
        <v>213</v>
      </c>
      <c r="E35" s="75">
        <v>12</v>
      </c>
      <c r="F35" s="76">
        <v>1200</v>
      </c>
      <c r="G35" s="78"/>
      <c r="H35" s="76">
        <v>690</v>
      </c>
      <c r="I35" s="73"/>
      <c r="J35" s="76">
        <v>690</v>
      </c>
      <c r="K35" s="73"/>
      <c r="L35" s="80"/>
      <c r="M35" s="317">
        <v>3.72</v>
      </c>
    </row>
    <row r="36" spans="1:13" ht="25.5" customHeight="1" x14ac:dyDescent="0.25">
      <c r="A36" s="72" t="s">
        <v>655</v>
      </c>
      <c r="B36" s="78" t="s">
        <v>707</v>
      </c>
      <c r="C36" s="82"/>
      <c r="D36" s="74" t="s">
        <v>213</v>
      </c>
      <c r="E36" s="83">
        <v>6</v>
      </c>
      <c r="F36" s="84">
        <v>200</v>
      </c>
      <c r="G36" s="81"/>
      <c r="H36" s="84">
        <v>80</v>
      </c>
      <c r="I36" s="85"/>
      <c r="J36" s="84">
        <v>105</v>
      </c>
      <c r="K36" s="85"/>
      <c r="L36" s="86"/>
      <c r="M36" s="317">
        <v>0.31</v>
      </c>
    </row>
    <row r="37" spans="1:13" ht="25.5" customHeight="1" x14ac:dyDescent="0.25">
      <c r="A37" s="72" t="s">
        <v>656</v>
      </c>
      <c r="B37" s="78" t="s">
        <v>708</v>
      </c>
      <c r="C37" s="87"/>
      <c r="D37" s="74" t="s">
        <v>213</v>
      </c>
      <c r="E37" s="87">
        <v>8</v>
      </c>
      <c r="F37" s="88">
        <v>350</v>
      </c>
      <c r="G37" s="78"/>
      <c r="H37" s="88">
        <v>60</v>
      </c>
      <c r="I37" s="78"/>
      <c r="J37" s="88">
        <v>175</v>
      </c>
      <c r="K37" s="78"/>
      <c r="L37" s="80"/>
      <c r="M37" s="317">
        <v>0.55000000000000004</v>
      </c>
    </row>
    <row r="38" spans="1:13" ht="25.5" customHeight="1" x14ac:dyDescent="0.25">
      <c r="A38" s="72"/>
      <c r="B38" s="78"/>
      <c r="C38" s="87"/>
      <c r="D38" s="87"/>
      <c r="E38" s="87"/>
      <c r="F38" s="215">
        <f>SUM(F8:F37)</f>
        <v>16900</v>
      </c>
      <c r="G38" s="215">
        <f>SUM(G8:G37)</f>
        <v>0</v>
      </c>
      <c r="H38" s="88"/>
      <c r="I38" s="78"/>
      <c r="J38" s="215">
        <f>SUM(J8:J37)</f>
        <v>13705</v>
      </c>
      <c r="K38" s="215">
        <f>SUM(K8:K37)</f>
        <v>0</v>
      </c>
      <c r="L38" s="80"/>
    </row>
    <row r="39" spans="1:13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3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C9FE49-2E5A-4E1D-9E49-796F3B03E75F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H20" sqref="H20"/>
      <selection pane="bottomLeft" activeCell="M7" sqref="M7: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3.285156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585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657</v>
      </c>
      <c r="B8" s="78" t="s">
        <v>709</v>
      </c>
      <c r="C8" s="74"/>
      <c r="D8" s="74" t="s">
        <v>213</v>
      </c>
      <c r="E8" s="75">
        <v>8</v>
      </c>
      <c r="F8" s="76">
        <v>700</v>
      </c>
      <c r="G8" s="73"/>
      <c r="H8" s="76">
        <v>145</v>
      </c>
      <c r="I8" s="73"/>
      <c r="J8" s="76">
        <v>375</v>
      </c>
      <c r="K8" s="73"/>
      <c r="L8" s="77"/>
      <c r="M8" s="317">
        <v>2.7</v>
      </c>
    </row>
    <row r="9" spans="1:13" ht="24.95" customHeight="1" x14ac:dyDescent="0.25">
      <c r="A9" s="72" t="s">
        <v>658</v>
      </c>
      <c r="B9" s="78" t="s">
        <v>710</v>
      </c>
      <c r="C9" s="74"/>
      <c r="D9" s="74" t="s">
        <v>213</v>
      </c>
      <c r="E9" s="75">
        <v>8</v>
      </c>
      <c r="F9" s="76">
        <v>550</v>
      </c>
      <c r="G9" s="78"/>
      <c r="H9" s="76">
        <v>110</v>
      </c>
      <c r="I9" s="73"/>
      <c r="J9" s="76">
        <v>275</v>
      </c>
      <c r="K9" s="73"/>
      <c r="L9" s="79"/>
      <c r="M9" s="317">
        <v>0.73</v>
      </c>
    </row>
    <row r="10" spans="1:13" ht="24.95" customHeight="1" x14ac:dyDescent="0.25">
      <c r="A10" s="72" t="s">
        <v>659</v>
      </c>
      <c r="B10" s="78" t="s">
        <v>711</v>
      </c>
      <c r="C10" s="74"/>
      <c r="D10" s="74" t="s">
        <v>213</v>
      </c>
      <c r="E10" s="75">
        <v>8</v>
      </c>
      <c r="F10" s="76">
        <v>300</v>
      </c>
      <c r="G10" s="78"/>
      <c r="H10" s="76">
        <v>90</v>
      </c>
      <c r="I10" s="73"/>
      <c r="J10" s="76">
        <v>150</v>
      </c>
      <c r="K10" s="73"/>
      <c r="L10" s="80"/>
      <c r="M10" s="317">
        <v>0.31</v>
      </c>
    </row>
    <row r="11" spans="1:13" ht="24.95" customHeight="1" x14ac:dyDescent="0.25">
      <c r="A11" s="72" t="s">
        <v>660</v>
      </c>
      <c r="B11" s="78" t="s">
        <v>712</v>
      </c>
      <c r="C11" s="74"/>
      <c r="D11" s="74" t="s">
        <v>213</v>
      </c>
      <c r="E11" s="75">
        <v>16</v>
      </c>
      <c r="F11" s="76">
        <v>1850</v>
      </c>
      <c r="G11" s="78"/>
      <c r="H11" s="76">
        <v>1110</v>
      </c>
      <c r="I11" s="73"/>
      <c r="J11" s="76">
        <v>1110</v>
      </c>
      <c r="K11" s="73"/>
      <c r="L11" s="80"/>
      <c r="M11" s="317">
        <v>2.82</v>
      </c>
    </row>
    <row r="12" spans="1:13" ht="24.95" customHeight="1" x14ac:dyDescent="0.25">
      <c r="A12" s="72" t="s">
        <v>661</v>
      </c>
      <c r="B12" s="78" t="s">
        <v>713</v>
      </c>
      <c r="C12" s="74"/>
      <c r="D12" s="74" t="s">
        <v>213</v>
      </c>
      <c r="E12" s="75">
        <v>16</v>
      </c>
      <c r="F12" s="76">
        <v>2000</v>
      </c>
      <c r="G12" s="78"/>
      <c r="H12" s="76">
        <v>0</v>
      </c>
      <c r="I12" s="73"/>
      <c r="J12" s="76">
        <v>1000</v>
      </c>
      <c r="K12" s="73"/>
      <c r="L12" s="80"/>
      <c r="M12" s="317">
        <v>2.4</v>
      </c>
    </row>
    <row r="13" spans="1:13" ht="24.95" customHeight="1" x14ac:dyDescent="0.25">
      <c r="A13" s="72" t="s">
        <v>662</v>
      </c>
      <c r="B13" s="78" t="s">
        <v>714</v>
      </c>
      <c r="C13" s="74"/>
      <c r="D13" s="74" t="s">
        <v>213</v>
      </c>
      <c r="E13" s="75">
        <v>6</v>
      </c>
      <c r="F13" s="76">
        <v>150</v>
      </c>
      <c r="G13" s="78"/>
      <c r="H13" s="76">
        <v>25</v>
      </c>
      <c r="I13" s="73"/>
      <c r="J13" s="76">
        <v>75</v>
      </c>
      <c r="K13" s="73"/>
      <c r="L13" s="79"/>
      <c r="M13" s="317">
        <v>0.14000000000000001</v>
      </c>
    </row>
    <row r="14" spans="1:13" ht="24.95" customHeight="1" x14ac:dyDescent="0.25">
      <c r="A14" s="72" t="s">
        <v>663</v>
      </c>
      <c r="B14" s="78" t="s">
        <v>715</v>
      </c>
      <c r="C14" s="74"/>
      <c r="D14" s="74" t="s">
        <v>213</v>
      </c>
      <c r="E14" s="75">
        <v>6</v>
      </c>
      <c r="F14" s="76">
        <v>150</v>
      </c>
      <c r="G14" s="78"/>
      <c r="H14" s="76">
        <v>25</v>
      </c>
      <c r="I14" s="73"/>
      <c r="J14" s="76">
        <v>75</v>
      </c>
      <c r="K14" s="73"/>
      <c r="L14" s="80"/>
      <c r="M14" s="317">
        <v>0.14000000000000001</v>
      </c>
    </row>
    <row r="15" spans="1:13" ht="24.95" customHeight="1" x14ac:dyDescent="0.25">
      <c r="A15" s="72" t="s">
        <v>664</v>
      </c>
      <c r="B15" s="78" t="s">
        <v>716</v>
      </c>
      <c r="C15" s="74"/>
      <c r="D15" s="74" t="s">
        <v>213</v>
      </c>
      <c r="E15" s="75">
        <v>6</v>
      </c>
      <c r="F15" s="76">
        <v>150</v>
      </c>
      <c r="G15" s="78"/>
      <c r="H15" s="76">
        <v>25</v>
      </c>
      <c r="I15" s="73"/>
      <c r="J15" s="76">
        <v>75</v>
      </c>
      <c r="K15" s="73"/>
      <c r="L15" s="80"/>
      <c r="M15" s="317">
        <v>0.14000000000000001</v>
      </c>
    </row>
    <row r="16" spans="1:13" ht="24.95" customHeight="1" x14ac:dyDescent="0.25">
      <c r="A16" s="72" t="s">
        <v>665</v>
      </c>
      <c r="B16" s="78" t="s">
        <v>717</v>
      </c>
      <c r="C16" s="74"/>
      <c r="D16" s="74" t="s">
        <v>213</v>
      </c>
      <c r="E16" s="75">
        <v>8</v>
      </c>
      <c r="F16" s="76">
        <v>350</v>
      </c>
      <c r="G16" s="78"/>
      <c r="H16" s="76">
        <v>260</v>
      </c>
      <c r="I16" s="73"/>
      <c r="J16" s="76">
        <v>260</v>
      </c>
      <c r="K16" s="73"/>
      <c r="L16" s="79"/>
      <c r="M16" s="317">
        <v>0.66</v>
      </c>
    </row>
    <row r="17" spans="1:13" ht="24.95" customHeight="1" x14ac:dyDescent="0.25">
      <c r="A17" s="72" t="s">
        <v>666</v>
      </c>
      <c r="B17" s="78"/>
      <c r="C17" s="74"/>
      <c r="D17" s="74" t="s">
        <v>213</v>
      </c>
      <c r="E17" s="75">
        <v>6</v>
      </c>
      <c r="F17" s="76">
        <v>250</v>
      </c>
      <c r="G17" s="78"/>
      <c r="H17" s="76">
        <v>250</v>
      </c>
      <c r="I17" s="73"/>
      <c r="J17" s="75">
        <v>250</v>
      </c>
      <c r="K17" s="73"/>
      <c r="L17" s="80"/>
      <c r="M17" s="317">
        <v>0.49</v>
      </c>
    </row>
    <row r="18" spans="1:13" ht="24.95" customHeight="1" x14ac:dyDescent="0.25">
      <c r="A18" s="72" t="s">
        <v>667</v>
      </c>
      <c r="B18" s="78" t="s">
        <v>718</v>
      </c>
      <c r="C18" s="74"/>
      <c r="D18" s="74" t="s">
        <v>213</v>
      </c>
      <c r="E18" s="75">
        <v>10</v>
      </c>
      <c r="F18" s="76">
        <v>750</v>
      </c>
      <c r="G18" s="78"/>
      <c r="H18" s="76">
        <v>570</v>
      </c>
      <c r="I18" s="73"/>
      <c r="J18" s="76">
        <v>570</v>
      </c>
      <c r="K18" s="73"/>
      <c r="L18" s="80"/>
      <c r="M18" s="317">
        <v>4.26</v>
      </c>
    </row>
    <row r="19" spans="1:13" ht="24.95" customHeight="1" x14ac:dyDescent="0.25">
      <c r="A19" s="72" t="s">
        <v>668</v>
      </c>
      <c r="B19" s="78" t="s">
        <v>719</v>
      </c>
      <c r="C19" s="74"/>
      <c r="D19" s="74" t="s">
        <v>213</v>
      </c>
      <c r="E19" s="75">
        <v>6</v>
      </c>
      <c r="F19" s="76">
        <v>250</v>
      </c>
      <c r="G19" s="78"/>
      <c r="H19" s="76">
        <v>125</v>
      </c>
      <c r="I19" s="73"/>
      <c r="J19" s="76">
        <v>125</v>
      </c>
      <c r="K19" s="73"/>
      <c r="L19" s="80"/>
      <c r="M19" s="317">
        <v>0.27</v>
      </c>
    </row>
    <row r="20" spans="1:13" ht="24.95" customHeight="1" x14ac:dyDescent="0.25">
      <c r="A20" s="72" t="s">
        <v>669</v>
      </c>
      <c r="B20" s="78" t="s">
        <v>720</v>
      </c>
      <c r="C20" s="74"/>
      <c r="D20" s="74" t="s">
        <v>213</v>
      </c>
      <c r="E20" s="75">
        <v>10</v>
      </c>
      <c r="F20" s="76">
        <v>750</v>
      </c>
      <c r="G20" s="78"/>
      <c r="H20" s="76">
        <v>220</v>
      </c>
      <c r="I20" s="73"/>
      <c r="J20" s="76">
        <v>375</v>
      </c>
      <c r="K20" s="73"/>
      <c r="L20" s="80"/>
      <c r="M20" s="317">
        <v>1.48</v>
      </c>
    </row>
    <row r="21" spans="1:13" ht="24.95" customHeight="1" x14ac:dyDescent="0.25">
      <c r="A21" s="72" t="s">
        <v>670</v>
      </c>
      <c r="B21" s="78" t="s">
        <v>721</v>
      </c>
      <c r="C21" s="74"/>
      <c r="D21" s="74" t="s">
        <v>213</v>
      </c>
      <c r="E21" s="75">
        <v>6</v>
      </c>
      <c r="F21" s="76">
        <v>350</v>
      </c>
      <c r="G21" s="78"/>
      <c r="H21" s="76">
        <v>200</v>
      </c>
      <c r="I21" s="73"/>
      <c r="J21" s="76">
        <v>200</v>
      </c>
      <c r="K21" s="73"/>
      <c r="L21" s="80"/>
      <c r="M21" s="317">
        <v>0.9</v>
      </c>
    </row>
    <row r="22" spans="1:13" ht="24.95" customHeight="1" x14ac:dyDescent="0.25">
      <c r="A22" s="72" t="s">
        <v>671</v>
      </c>
      <c r="B22" s="78" t="s">
        <v>722</v>
      </c>
      <c r="C22" s="74"/>
      <c r="D22" s="74" t="s">
        <v>213</v>
      </c>
      <c r="E22" s="75">
        <v>8</v>
      </c>
      <c r="F22" s="76">
        <v>500</v>
      </c>
      <c r="G22" s="78"/>
      <c r="H22" s="76">
        <v>0</v>
      </c>
      <c r="I22" s="73"/>
      <c r="J22" s="76">
        <v>250</v>
      </c>
      <c r="K22" s="73"/>
      <c r="L22" s="80"/>
      <c r="M22" s="317">
        <v>0.62</v>
      </c>
    </row>
    <row r="23" spans="1:13" ht="24.95" customHeight="1" x14ac:dyDescent="0.25">
      <c r="A23" s="72" t="s">
        <v>672</v>
      </c>
      <c r="B23" s="78" t="s">
        <v>723</v>
      </c>
      <c r="C23" s="74"/>
      <c r="D23" s="74" t="s">
        <v>213</v>
      </c>
      <c r="E23" s="75">
        <v>10</v>
      </c>
      <c r="F23" s="76">
        <v>1000</v>
      </c>
      <c r="G23" s="78"/>
      <c r="H23" s="76">
        <v>1000</v>
      </c>
      <c r="I23" s="73"/>
      <c r="J23" s="76">
        <v>1000</v>
      </c>
      <c r="K23" s="73"/>
      <c r="L23" s="80"/>
      <c r="M23" s="317">
        <v>4.91</v>
      </c>
    </row>
    <row r="24" spans="1:13" ht="24.95" customHeight="1" x14ac:dyDescent="0.25">
      <c r="A24" s="72" t="s">
        <v>673</v>
      </c>
      <c r="B24" s="78" t="s">
        <v>724</v>
      </c>
      <c r="C24" s="74"/>
      <c r="D24" s="74" t="s">
        <v>213</v>
      </c>
      <c r="E24" s="75">
        <v>8</v>
      </c>
      <c r="F24" s="76">
        <v>450</v>
      </c>
      <c r="G24" s="78"/>
      <c r="H24" s="76">
        <v>435</v>
      </c>
      <c r="I24" s="73"/>
      <c r="J24" s="76">
        <v>435</v>
      </c>
      <c r="K24" s="73"/>
      <c r="L24" s="80"/>
      <c r="M24" s="317">
        <v>1.77</v>
      </c>
    </row>
    <row r="25" spans="1:13" ht="24.95" customHeight="1" x14ac:dyDescent="0.25">
      <c r="A25" s="72" t="s">
        <v>674</v>
      </c>
      <c r="B25" s="78" t="s">
        <v>725</v>
      </c>
      <c r="C25" s="74"/>
      <c r="D25" s="74" t="s">
        <v>213</v>
      </c>
      <c r="E25" s="75">
        <v>8</v>
      </c>
      <c r="F25" s="76">
        <v>400</v>
      </c>
      <c r="G25" s="78"/>
      <c r="H25" s="76">
        <v>80</v>
      </c>
      <c r="I25" s="73"/>
      <c r="J25" s="76">
        <v>200</v>
      </c>
      <c r="K25" s="73"/>
      <c r="L25" s="80"/>
      <c r="M25" s="317">
        <v>0.46</v>
      </c>
    </row>
    <row r="26" spans="1:13" ht="24.95" customHeight="1" x14ac:dyDescent="0.25">
      <c r="A26" s="72" t="s">
        <v>675</v>
      </c>
      <c r="B26" s="81" t="s">
        <v>724</v>
      </c>
      <c r="C26" s="74"/>
      <c r="D26" s="74" t="s">
        <v>213</v>
      </c>
      <c r="E26" s="75">
        <v>16</v>
      </c>
      <c r="F26" s="76">
        <v>2300</v>
      </c>
      <c r="G26" s="78"/>
      <c r="H26" s="76">
        <v>220</v>
      </c>
      <c r="I26" s="73"/>
      <c r="J26" s="76">
        <v>2100</v>
      </c>
      <c r="K26" s="73"/>
      <c r="L26" s="80"/>
      <c r="M26" s="317">
        <v>6.26</v>
      </c>
    </row>
    <row r="27" spans="1:13" ht="24.95" customHeight="1" x14ac:dyDescent="0.25">
      <c r="A27" s="72" t="s">
        <v>676</v>
      </c>
      <c r="B27" s="78" t="s">
        <v>726</v>
      </c>
      <c r="C27" s="74"/>
      <c r="D27" s="74" t="s">
        <v>213</v>
      </c>
      <c r="E27" s="74">
        <v>16</v>
      </c>
      <c r="F27" s="74">
        <v>2100</v>
      </c>
      <c r="G27" s="74"/>
      <c r="H27" s="74">
        <v>2060</v>
      </c>
      <c r="I27" s="74"/>
      <c r="J27" s="74">
        <v>2060</v>
      </c>
      <c r="K27" s="74"/>
      <c r="L27" s="80"/>
      <c r="M27" s="317">
        <v>6.56</v>
      </c>
    </row>
    <row r="28" spans="1:13" ht="24.95" customHeight="1" x14ac:dyDescent="0.25">
      <c r="A28" s="72" t="s">
        <v>677</v>
      </c>
      <c r="B28" s="78" t="s">
        <v>727</v>
      </c>
      <c r="C28" s="74"/>
      <c r="D28" s="74" t="s">
        <v>213</v>
      </c>
      <c r="E28" s="74">
        <v>16</v>
      </c>
      <c r="F28" s="74">
        <v>1900</v>
      </c>
      <c r="G28" s="74"/>
      <c r="H28" s="74">
        <v>1820</v>
      </c>
      <c r="I28" s="74"/>
      <c r="J28" s="74">
        <v>1820</v>
      </c>
      <c r="K28" s="74"/>
      <c r="L28" s="79"/>
      <c r="M28" s="317">
        <v>6.4</v>
      </c>
    </row>
    <row r="29" spans="1:13" ht="24.95" customHeight="1" x14ac:dyDescent="0.25">
      <c r="A29" s="72" t="s">
        <v>678</v>
      </c>
      <c r="B29" s="81" t="s">
        <v>727</v>
      </c>
      <c r="C29" s="74"/>
      <c r="D29" s="74" t="s">
        <v>213</v>
      </c>
      <c r="E29" s="74">
        <v>16</v>
      </c>
      <c r="F29" s="74">
        <v>2100</v>
      </c>
      <c r="G29" s="74"/>
      <c r="H29" s="74">
        <v>2030</v>
      </c>
      <c r="I29" s="74"/>
      <c r="J29" s="74">
        <v>2030</v>
      </c>
      <c r="K29" s="74"/>
      <c r="L29" s="80"/>
      <c r="M29" s="317">
        <v>5.92</v>
      </c>
    </row>
    <row r="30" spans="1:13" ht="25.5" customHeight="1" x14ac:dyDescent="0.25">
      <c r="A30" s="72" t="s">
        <v>679</v>
      </c>
      <c r="B30" s="78" t="s">
        <v>727</v>
      </c>
      <c r="C30" s="74"/>
      <c r="D30" s="74" t="s">
        <v>213</v>
      </c>
      <c r="E30" s="74">
        <v>12</v>
      </c>
      <c r="F30" s="74">
        <v>1500</v>
      </c>
      <c r="G30" s="74"/>
      <c r="H30" s="74">
        <v>1450</v>
      </c>
      <c r="I30" s="74"/>
      <c r="J30" s="74">
        <v>1450</v>
      </c>
      <c r="K30" s="74"/>
      <c r="L30" s="86"/>
      <c r="M30" s="317">
        <v>7.13</v>
      </c>
    </row>
    <row r="31" spans="1:13" ht="24.95" customHeight="1" x14ac:dyDescent="0.25">
      <c r="A31" s="72" t="s">
        <v>680</v>
      </c>
      <c r="B31" s="78" t="s">
        <v>728</v>
      </c>
      <c r="C31" s="74"/>
      <c r="D31" s="74" t="s">
        <v>213</v>
      </c>
      <c r="E31" s="74">
        <v>8</v>
      </c>
      <c r="F31" s="74">
        <v>700</v>
      </c>
      <c r="G31" s="74"/>
      <c r="H31" s="74">
        <v>400</v>
      </c>
      <c r="I31" s="74"/>
      <c r="J31" s="74">
        <v>400</v>
      </c>
      <c r="K31" s="74"/>
      <c r="L31" s="80"/>
      <c r="M31" s="317">
        <v>1.46</v>
      </c>
    </row>
    <row r="32" spans="1:13" ht="24.95" customHeight="1" x14ac:dyDescent="0.25">
      <c r="A32" s="72" t="s">
        <v>681</v>
      </c>
      <c r="B32" s="81" t="s">
        <v>729</v>
      </c>
      <c r="C32" s="74"/>
      <c r="D32" s="74" t="s">
        <v>213</v>
      </c>
      <c r="E32" s="74">
        <v>16</v>
      </c>
      <c r="F32" s="74">
        <v>2400</v>
      </c>
      <c r="G32" s="74"/>
      <c r="H32" s="74">
        <v>0</v>
      </c>
      <c r="I32" s="74"/>
      <c r="J32" s="74">
        <v>1200</v>
      </c>
      <c r="K32" s="74"/>
      <c r="L32" s="80"/>
      <c r="M32" s="317">
        <v>5.41</v>
      </c>
    </row>
    <row r="33" spans="1:13" ht="25.5" customHeight="1" x14ac:dyDescent="0.25">
      <c r="A33" s="72" t="s">
        <v>682</v>
      </c>
      <c r="B33" s="78" t="s">
        <v>730</v>
      </c>
      <c r="C33" s="82"/>
      <c r="D33" s="74" t="s">
        <v>213</v>
      </c>
      <c r="E33" s="83">
        <v>8</v>
      </c>
      <c r="F33" s="84">
        <v>550</v>
      </c>
      <c r="G33" s="81"/>
      <c r="H33" s="84">
        <v>550</v>
      </c>
      <c r="I33" s="85"/>
      <c r="J33" s="84">
        <v>550</v>
      </c>
      <c r="K33" s="85"/>
      <c r="L33" s="86"/>
      <c r="M33" s="317">
        <v>4.4800000000000004</v>
      </c>
    </row>
    <row r="34" spans="1:13" ht="25.5" customHeight="1" x14ac:dyDescent="0.25">
      <c r="A34" s="72" t="s">
        <v>683</v>
      </c>
      <c r="B34" s="78" t="s">
        <v>731</v>
      </c>
      <c r="C34" s="87"/>
      <c r="D34" s="74" t="s">
        <v>213</v>
      </c>
      <c r="E34" s="87">
        <v>6</v>
      </c>
      <c r="F34" s="88">
        <v>150</v>
      </c>
      <c r="G34" s="78"/>
      <c r="H34" s="88">
        <v>20</v>
      </c>
      <c r="I34" s="78"/>
      <c r="J34" s="88">
        <v>75</v>
      </c>
      <c r="K34" s="78"/>
      <c r="L34" s="80"/>
      <c r="M34" s="317">
        <v>0.2</v>
      </c>
    </row>
    <row r="35" spans="1:13" ht="24.95" customHeight="1" x14ac:dyDescent="0.25">
      <c r="A35" s="72" t="s">
        <v>684</v>
      </c>
      <c r="B35" s="78" t="s">
        <v>732</v>
      </c>
      <c r="C35" s="74"/>
      <c r="D35" s="74" t="s">
        <v>213</v>
      </c>
      <c r="E35" s="75">
        <v>16</v>
      </c>
      <c r="F35" s="76">
        <v>2000</v>
      </c>
      <c r="G35" s="78"/>
      <c r="H35" s="76">
        <v>395</v>
      </c>
      <c r="I35" s="73"/>
      <c r="J35" s="76">
        <v>1000</v>
      </c>
      <c r="K35" s="73"/>
      <c r="L35" s="80"/>
      <c r="M35" s="317">
        <v>3.72</v>
      </c>
    </row>
    <row r="36" spans="1:13" ht="25.5" customHeight="1" x14ac:dyDescent="0.25">
      <c r="A36" s="72" t="s">
        <v>685</v>
      </c>
      <c r="B36" s="81" t="s">
        <v>733</v>
      </c>
      <c r="C36" s="82"/>
      <c r="D36" s="74" t="s">
        <v>213</v>
      </c>
      <c r="E36" s="83">
        <v>16</v>
      </c>
      <c r="F36" s="84">
        <v>2700</v>
      </c>
      <c r="G36" s="81"/>
      <c r="H36" s="84">
        <v>605</v>
      </c>
      <c r="I36" s="85"/>
      <c r="J36" s="84">
        <v>1350</v>
      </c>
      <c r="K36" s="85"/>
      <c r="L36" s="86"/>
      <c r="M36" s="317">
        <v>7.27</v>
      </c>
    </row>
    <row r="37" spans="1:13" ht="25.5" customHeight="1" x14ac:dyDescent="0.25">
      <c r="A37" s="72" t="s">
        <v>686</v>
      </c>
      <c r="B37" s="78" t="s">
        <v>732</v>
      </c>
      <c r="C37" s="87"/>
      <c r="D37" s="74" t="s">
        <v>213</v>
      </c>
      <c r="E37" s="87">
        <v>14</v>
      </c>
      <c r="F37" s="88">
        <v>1750</v>
      </c>
      <c r="G37" s="78"/>
      <c r="H37" s="88">
        <v>130</v>
      </c>
      <c r="I37" s="78"/>
      <c r="J37" s="88">
        <v>935</v>
      </c>
      <c r="K37" s="78"/>
      <c r="L37" s="80"/>
      <c r="M37" s="317">
        <v>4.07</v>
      </c>
    </row>
    <row r="38" spans="1:13" ht="25.5" customHeight="1" x14ac:dyDescent="0.25">
      <c r="A38" s="72"/>
      <c r="B38" s="78"/>
      <c r="C38" s="87"/>
      <c r="D38" s="87"/>
      <c r="E38" s="87"/>
      <c r="F38" s="215">
        <f>SUM(F8:F37)</f>
        <v>31050</v>
      </c>
      <c r="G38" s="215">
        <f>SUM(G8:G37)</f>
        <v>0</v>
      </c>
      <c r="H38" s="88"/>
      <c r="I38" s="78"/>
      <c r="J38" s="215">
        <f>SUM(J8:J37)</f>
        <v>21770</v>
      </c>
      <c r="K38" s="215">
        <f>SUM(K8:K37)</f>
        <v>0</v>
      </c>
      <c r="L38" s="80"/>
    </row>
    <row r="39" spans="1:13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3" ht="25.5" customHeight="1" thickBot="1" x14ac:dyDescent="0.3">
      <c r="A40" s="221" t="s">
        <v>1054</v>
      </c>
      <c r="B40" s="90"/>
      <c r="C40" s="91"/>
      <c r="D40" s="91"/>
      <c r="E40" s="91"/>
      <c r="F40" s="222">
        <f>'AHU-2-1 VAV''s (1)'!F38+'AHU-2-1 VAV''s (2)'!F38</f>
        <v>47950</v>
      </c>
      <c r="G40" s="222">
        <f>'AHU-2-1 VAV''s (1)'!G38+'AHU-2-1 VAV''s (2)'!G38</f>
        <v>0</v>
      </c>
      <c r="H40" s="92"/>
      <c r="I40" s="90"/>
      <c r="J40" s="222">
        <f>'AHU-2-1 VAV''s (1)'!J38+'AHU-2-1 VAV''s (2)'!J38</f>
        <v>35475</v>
      </c>
      <c r="K40" s="222">
        <f>'AHU-2-1 VAV''s (1)'!K38+'AHU-2-1 VAV''s (2)'!K38</f>
        <v>0</v>
      </c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75F67-9AED-460B-9BBC-35CC1C8CF195}">
  <sheetPr>
    <pageSetUpPr fitToPage="1"/>
  </sheetPr>
  <dimension ref="A1:N51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6.710937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1224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1225</v>
      </c>
      <c r="B8" s="73"/>
      <c r="C8" s="74"/>
      <c r="D8" s="74" t="s">
        <v>1098</v>
      </c>
      <c r="E8" s="75">
        <v>8</v>
      </c>
      <c r="F8" s="76">
        <v>900</v>
      </c>
      <c r="G8" s="73"/>
      <c r="H8" s="76">
        <v>900</v>
      </c>
      <c r="I8" s="73"/>
      <c r="J8" s="76">
        <v>900</v>
      </c>
      <c r="K8" s="73"/>
      <c r="L8" s="77"/>
      <c r="M8" s="317"/>
    </row>
    <row r="9" spans="1:14" ht="24.95" customHeight="1" x14ac:dyDescent="0.25">
      <c r="A9" s="72" t="s">
        <v>1227</v>
      </c>
      <c r="B9" s="73"/>
      <c r="C9" s="74"/>
      <c r="D9" s="74" t="s">
        <v>1098</v>
      </c>
      <c r="E9" s="75">
        <v>10</v>
      </c>
      <c r="F9" s="76">
        <v>1400</v>
      </c>
      <c r="G9" s="73"/>
      <c r="H9" s="76">
        <v>1400</v>
      </c>
      <c r="I9" s="73"/>
      <c r="J9" s="76">
        <v>1400</v>
      </c>
      <c r="K9" s="73"/>
      <c r="L9" s="77"/>
      <c r="M9" s="317"/>
    </row>
    <row r="10" spans="1:14" ht="24.95" customHeight="1" x14ac:dyDescent="0.25">
      <c r="A10" s="72" t="s">
        <v>1228</v>
      </c>
      <c r="B10" s="73"/>
      <c r="C10" s="74"/>
      <c r="D10" s="74" t="s">
        <v>1098</v>
      </c>
      <c r="E10" s="75">
        <v>10</v>
      </c>
      <c r="F10" s="76">
        <v>1400</v>
      </c>
      <c r="G10" s="73"/>
      <c r="H10" s="76">
        <v>1400</v>
      </c>
      <c r="I10" s="73"/>
      <c r="J10" s="76">
        <v>1400</v>
      </c>
      <c r="K10" s="73"/>
      <c r="L10" s="77"/>
      <c r="M10" s="317"/>
    </row>
    <row r="11" spans="1:14" ht="24.95" customHeight="1" x14ac:dyDescent="0.25">
      <c r="A11" s="72" t="s">
        <v>1229</v>
      </c>
      <c r="B11" s="73"/>
      <c r="C11" s="74"/>
      <c r="D11" s="74" t="s">
        <v>1098</v>
      </c>
      <c r="E11" s="75">
        <v>10</v>
      </c>
      <c r="F11" s="76">
        <v>1400</v>
      </c>
      <c r="G11" s="73"/>
      <c r="H11" s="76">
        <v>1400</v>
      </c>
      <c r="I11" s="73"/>
      <c r="J11" s="76">
        <v>1400</v>
      </c>
      <c r="K11" s="73"/>
      <c r="L11" s="77"/>
      <c r="M11" s="317"/>
    </row>
    <row r="12" spans="1:14" ht="24.95" customHeight="1" x14ac:dyDescent="0.25">
      <c r="A12" s="72" t="s">
        <v>1230</v>
      </c>
      <c r="B12" s="73"/>
      <c r="C12" s="74"/>
      <c r="D12" s="74" t="s">
        <v>1098</v>
      </c>
      <c r="E12" s="75">
        <v>6</v>
      </c>
      <c r="F12" s="76">
        <v>300</v>
      </c>
      <c r="G12" s="73"/>
      <c r="H12" s="76">
        <v>300</v>
      </c>
      <c r="I12" s="73"/>
      <c r="J12" s="76">
        <v>300</v>
      </c>
      <c r="K12" s="73"/>
      <c r="L12" s="77"/>
      <c r="M12" s="317"/>
    </row>
    <row r="13" spans="1:14" ht="24.95" customHeight="1" x14ac:dyDescent="0.25">
      <c r="A13" s="72" t="s">
        <v>1231</v>
      </c>
      <c r="B13" s="73"/>
      <c r="C13" s="74"/>
      <c r="D13" s="74" t="s">
        <v>1098</v>
      </c>
      <c r="E13" s="75">
        <v>6</v>
      </c>
      <c r="F13" s="76">
        <v>300</v>
      </c>
      <c r="G13" s="73"/>
      <c r="H13" s="76">
        <v>300</v>
      </c>
      <c r="I13" s="73"/>
      <c r="J13" s="76">
        <v>300</v>
      </c>
      <c r="K13" s="73"/>
      <c r="L13" s="77"/>
      <c r="M13" s="317"/>
    </row>
    <row r="14" spans="1:14" ht="24.95" customHeight="1" x14ac:dyDescent="0.25">
      <c r="A14" s="72" t="s">
        <v>1232</v>
      </c>
      <c r="B14" s="73"/>
      <c r="C14" s="74"/>
      <c r="D14" s="74" t="s">
        <v>1098</v>
      </c>
      <c r="E14" s="75">
        <v>6</v>
      </c>
      <c r="F14" s="76">
        <v>250</v>
      </c>
      <c r="G14" s="73"/>
      <c r="H14" s="76">
        <v>250</v>
      </c>
      <c r="I14" s="73"/>
      <c r="J14" s="76">
        <v>250</v>
      </c>
      <c r="K14" s="73"/>
      <c r="L14" s="77"/>
      <c r="M14" s="317"/>
    </row>
    <row r="15" spans="1:14" ht="24.95" customHeight="1" x14ac:dyDescent="0.25">
      <c r="A15" s="218" t="s">
        <v>1226</v>
      </c>
      <c r="B15" s="73"/>
      <c r="C15" s="74"/>
      <c r="D15" s="74"/>
      <c r="E15" s="75"/>
      <c r="F15" s="217">
        <f>SUM(F8:F14)</f>
        <v>5950</v>
      </c>
      <c r="G15" s="217">
        <f>SUM(G8:G14)</f>
        <v>0</v>
      </c>
      <c r="H15" s="76"/>
      <c r="I15" s="73"/>
      <c r="J15" s="217">
        <f>SUM(J8:J14)</f>
        <v>5950</v>
      </c>
      <c r="K15" s="217">
        <f>SUM(K8:K14)</f>
        <v>0</v>
      </c>
      <c r="L15" s="77"/>
      <c r="M15" s="11"/>
    </row>
    <row r="16" spans="1:14" ht="24.95" customHeight="1" x14ac:dyDescent="0.25">
      <c r="A16" s="72"/>
      <c r="B16" s="73"/>
      <c r="C16" s="74"/>
      <c r="D16" s="74"/>
      <c r="E16" s="75"/>
      <c r="F16" s="76"/>
      <c r="G16" s="73"/>
      <c r="H16" s="76"/>
      <c r="I16" s="73"/>
      <c r="J16" s="76"/>
      <c r="K16" s="73"/>
      <c r="L16" s="77"/>
      <c r="M16" s="11"/>
    </row>
    <row r="17" spans="1:13" ht="24.95" customHeight="1" x14ac:dyDescent="0.25">
      <c r="A17" s="72" t="s">
        <v>1233</v>
      </c>
      <c r="B17" s="73"/>
      <c r="C17" s="74"/>
      <c r="D17" s="74" t="s">
        <v>1149</v>
      </c>
      <c r="E17" s="75">
        <v>8</v>
      </c>
      <c r="F17" s="76">
        <v>1050</v>
      </c>
      <c r="G17" s="73"/>
      <c r="H17" s="76">
        <v>210</v>
      </c>
      <c r="I17" s="73"/>
      <c r="J17" s="76"/>
      <c r="K17" s="73"/>
      <c r="L17" s="77"/>
      <c r="M17" s="11"/>
    </row>
    <row r="18" spans="1:13" ht="24.95" customHeight="1" x14ac:dyDescent="0.25">
      <c r="A18" s="72" t="s">
        <v>1234</v>
      </c>
      <c r="B18" s="73"/>
      <c r="C18" s="74"/>
      <c r="D18" s="74" t="s">
        <v>1149</v>
      </c>
      <c r="E18" s="75">
        <v>8</v>
      </c>
      <c r="F18" s="76">
        <v>1050</v>
      </c>
      <c r="G18" s="73"/>
      <c r="H18" s="76">
        <v>210</v>
      </c>
      <c r="I18" s="73"/>
      <c r="J18" s="76"/>
      <c r="K18" s="73"/>
      <c r="L18" s="77"/>
      <c r="M18" s="11"/>
    </row>
    <row r="19" spans="1:13" ht="24.95" customHeight="1" x14ac:dyDescent="0.25">
      <c r="A19" s="72" t="s">
        <v>1235</v>
      </c>
      <c r="B19" s="73"/>
      <c r="C19" s="74"/>
      <c r="D19" s="74" t="s">
        <v>1149</v>
      </c>
      <c r="E19" s="75">
        <v>8</v>
      </c>
      <c r="F19" s="76">
        <v>1050</v>
      </c>
      <c r="G19" s="73"/>
      <c r="H19" s="76">
        <v>210</v>
      </c>
      <c r="I19" s="73"/>
      <c r="J19" s="76"/>
      <c r="K19" s="73"/>
      <c r="L19" s="77"/>
      <c r="M19" s="11"/>
    </row>
    <row r="20" spans="1:13" ht="24.95" customHeight="1" x14ac:dyDescent="0.25">
      <c r="A20" s="218" t="s">
        <v>1236</v>
      </c>
      <c r="B20" s="73"/>
      <c r="C20" s="74"/>
      <c r="D20" s="74"/>
      <c r="E20" s="75"/>
      <c r="F20" s="217">
        <f>SUM(F17:F19)</f>
        <v>3150</v>
      </c>
      <c r="G20" s="217">
        <f>SUM(G17:G19)</f>
        <v>0</v>
      </c>
      <c r="H20" s="76"/>
      <c r="I20" s="73"/>
      <c r="J20" s="76"/>
      <c r="K20" s="73"/>
      <c r="L20" s="77"/>
      <c r="M20" s="11"/>
    </row>
    <row r="21" spans="1:13" ht="24.95" customHeight="1" x14ac:dyDescent="0.25">
      <c r="A21" s="72"/>
      <c r="B21" s="73"/>
      <c r="C21" s="74"/>
      <c r="D21" s="74"/>
      <c r="E21" s="75"/>
      <c r="F21" s="76"/>
      <c r="G21" s="73"/>
      <c r="H21" s="76"/>
      <c r="I21" s="73"/>
      <c r="J21" s="76"/>
      <c r="K21" s="73"/>
      <c r="L21" s="77"/>
      <c r="M21" s="11"/>
    </row>
    <row r="22" spans="1:13" ht="24.95" customHeight="1" x14ac:dyDescent="0.25">
      <c r="A22" s="72" t="s">
        <v>1238</v>
      </c>
      <c r="B22" s="78"/>
      <c r="C22" s="74"/>
      <c r="D22" s="74" t="s">
        <v>1150</v>
      </c>
      <c r="E22" s="75">
        <v>10</v>
      </c>
      <c r="F22" s="76">
        <v>1150</v>
      </c>
      <c r="G22" s="78"/>
      <c r="H22" s="76">
        <v>230</v>
      </c>
      <c r="I22" s="73"/>
      <c r="J22" s="76"/>
      <c r="K22" s="73"/>
      <c r="L22" s="77"/>
      <c r="M22" s="11"/>
    </row>
    <row r="23" spans="1:13" ht="24.95" customHeight="1" x14ac:dyDescent="0.25">
      <c r="A23" s="72" t="s">
        <v>1239</v>
      </c>
      <c r="B23" s="78"/>
      <c r="C23" s="74"/>
      <c r="D23" s="74" t="s">
        <v>1150</v>
      </c>
      <c r="E23" s="75">
        <v>6</v>
      </c>
      <c r="F23" s="76">
        <v>600</v>
      </c>
      <c r="G23" s="78"/>
      <c r="H23" s="76">
        <v>120</v>
      </c>
      <c r="I23" s="73"/>
      <c r="J23" s="76"/>
      <c r="K23" s="73"/>
      <c r="L23" s="77"/>
      <c r="M23" s="11"/>
    </row>
    <row r="24" spans="1:13" ht="24.95" customHeight="1" x14ac:dyDescent="0.25">
      <c r="A24" s="72" t="s">
        <v>1240</v>
      </c>
      <c r="B24" s="78"/>
      <c r="C24" s="74"/>
      <c r="D24" s="74" t="s">
        <v>1150</v>
      </c>
      <c r="E24" s="75">
        <v>6</v>
      </c>
      <c r="F24" s="76">
        <v>600</v>
      </c>
      <c r="G24" s="78"/>
      <c r="H24" s="76">
        <v>120</v>
      </c>
      <c r="I24" s="73"/>
      <c r="J24" s="76"/>
      <c r="K24" s="73"/>
      <c r="L24" s="77"/>
      <c r="M24" s="11"/>
    </row>
    <row r="25" spans="1:13" ht="24.95" customHeight="1" x14ac:dyDescent="0.25">
      <c r="A25" s="72" t="s">
        <v>1241</v>
      </c>
      <c r="B25" s="78"/>
      <c r="C25" s="74"/>
      <c r="D25" s="74" t="s">
        <v>1150</v>
      </c>
      <c r="E25" s="75">
        <v>6</v>
      </c>
      <c r="F25" s="76">
        <v>550</v>
      </c>
      <c r="G25" s="78"/>
      <c r="H25" s="76">
        <v>110</v>
      </c>
      <c r="I25" s="73"/>
      <c r="J25" s="76"/>
      <c r="K25" s="73"/>
      <c r="L25" s="77"/>
      <c r="M25" s="11"/>
    </row>
    <row r="26" spans="1:13" ht="24.95" customHeight="1" x14ac:dyDescent="0.25">
      <c r="A26" s="218" t="s">
        <v>1237</v>
      </c>
      <c r="B26" s="78"/>
      <c r="C26" s="74"/>
      <c r="D26" s="74"/>
      <c r="E26" s="75"/>
      <c r="F26" s="217">
        <f>SUM(F22:F25)</f>
        <v>2900</v>
      </c>
      <c r="G26" s="217">
        <f>SUM(G22:G25)</f>
        <v>0</v>
      </c>
      <c r="H26" s="76"/>
      <c r="I26" s="73"/>
      <c r="J26" s="76"/>
      <c r="K26" s="73"/>
      <c r="L26" s="77"/>
      <c r="M26" s="11"/>
    </row>
    <row r="27" spans="1:13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77"/>
      <c r="M27" s="11"/>
    </row>
    <row r="28" spans="1:13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77"/>
      <c r="M29" s="11"/>
    </row>
    <row r="30" spans="1:13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77"/>
      <c r="M30" s="11"/>
    </row>
    <row r="31" spans="1:13" ht="25.5" customHeight="1" x14ac:dyDescent="0.25">
      <c r="A31" s="72"/>
      <c r="B31" s="78"/>
      <c r="C31" s="87"/>
      <c r="D31" s="87"/>
      <c r="E31" s="87"/>
      <c r="F31" s="88"/>
      <c r="G31" s="78"/>
      <c r="H31" s="76"/>
      <c r="I31" s="73"/>
      <c r="J31" s="76"/>
      <c r="K31" s="73"/>
      <c r="L31" s="80"/>
      <c r="M31" s="11"/>
    </row>
    <row r="32" spans="1:13" ht="25.5" customHeight="1" x14ac:dyDescent="0.25">
      <c r="A32" s="72"/>
      <c r="B32" s="78"/>
      <c r="C32" s="74"/>
      <c r="D32" s="74"/>
      <c r="E32" s="75"/>
      <c r="F32" s="76"/>
      <c r="G32" s="78"/>
      <c r="H32" s="76"/>
      <c r="I32" s="73"/>
      <c r="J32" s="76"/>
      <c r="K32" s="73"/>
      <c r="L32" s="80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x14ac:dyDescent="0.2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A49" s="96"/>
      <c r="M49" s="11"/>
    </row>
    <row r="50" spans="1:13" x14ac:dyDescent="0.25">
      <c r="A50" s="97"/>
      <c r="M50" s="11"/>
    </row>
    <row r="51" spans="1:13" x14ac:dyDescent="0.25">
      <c r="M51" s="11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E507A-6D95-48FF-81E7-FE2ECBB88171}">
  <sheetPr>
    <pageSetUpPr fitToPage="1"/>
  </sheetPr>
  <dimension ref="A1:N52"/>
  <sheetViews>
    <sheetView zoomScale="80" zoomScaleNormal="80" workbookViewId="0">
      <selection activeCell="H5" sqref="H5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710937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1045</v>
      </c>
      <c r="B5" s="10"/>
      <c r="C5" s="345" t="s">
        <v>1065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  <c r="I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4" ht="15.75" x14ac:dyDescent="0.25">
      <c r="A10" s="18" t="s">
        <v>5</v>
      </c>
      <c r="B10" s="358" t="s">
        <v>1297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1284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1287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1304</v>
      </c>
    </row>
    <row r="13" spans="1:14" ht="15.75" x14ac:dyDescent="0.25">
      <c r="A13" s="18" t="s">
        <v>8</v>
      </c>
      <c r="B13" s="358" t="s">
        <v>1318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1305</v>
      </c>
    </row>
    <row r="14" spans="1:14" ht="15.75" x14ac:dyDescent="0.25">
      <c r="A14" s="18" t="s">
        <v>8</v>
      </c>
      <c r="B14" s="358" t="s">
        <v>1319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1320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1321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  <c r="I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1302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 t="s">
        <v>1067</v>
      </c>
      <c r="C28" s="38"/>
      <c r="D28" s="23"/>
      <c r="E28" s="18" t="s">
        <v>18</v>
      </c>
      <c r="F28" s="37" t="s">
        <v>1076</v>
      </c>
      <c r="G28" s="38"/>
      <c r="H28" s="11"/>
      <c r="I28" s="11"/>
    </row>
    <row r="29" spans="1:9" ht="15.75" x14ac:dyDescent="0.25">
      <c r="A29" s="18" t="s">
        <v>19</v>
      </c>
      <c r="B29" s="39" t="s">
        <v>1068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1396</v>
      </c>
      <c r="C30" s="42"/>
      <c r="D30" s="23"/>
      <c r="E30" s="18" t="s">
        <v>20</v>
      </c>
      <c r="F30" s="39" t="s">
        <v>1391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  <c r="I33" s="11"/>
    </row>
    <row r="34" spans="1:9" ht="16.5" thickBot="1" x14ac:dyDescent="0.3">
      <c r="A34" s="22" t="s">
        <v>24</v>
      </c>
      <c r="B34" s="46" t="s">
        <v>1397</v>
      </c>
      <c r="C34" s="47"/>
      <c r="D34" s="23"/>
      <c r="E34" s="22" t="s">
        <v>24</v>
      </c>
      <c r="F34" s="44" t="s">
        <v>1392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1395</v>
      </c>
      <c r="C40" s="40"/>
      <c r="D40" s="23"/>
      <c r="E40" s="18" t="s">
        <v>28</v>
      </c>
      <c r="F40" s="56" t="s">
        <v>1390</v>
      </c>
      <c r="G40" s="40"/>
      <c r="H40" s="11"/>
      <c r="I40" s="11"/>
    </row>
    <row r="41" spans="1:9" ht="15.75" x14ac:dyDescent="0.25">
      <c r="A41" s="18" t="s">
        <v>29</v>
      </c>
      <c r="B41" s="31" t="s">
        <v>1344</v>
      </c>
      <c r="C41" s="40"/>
      <c r="D41" s="23"/>
      <c r="E41" s="18" t="s">
        <v>9</v>
      </c>
      <c r="F41" s="41"/>
      <c r="G41" s="38"/>
      <c r="H41" s="11" t="s">
        <v>1346</v>
      </c>
      <c r="I41" s="11">
        <v>223.63</v>
      </c>
    </row>
    <row r="42" spans="1:9" ht="15.75" x14ac:dyDescent="0.25">
      <c r="A42" s="18" t="s">
        <v>30</v>
      </c>
      <c r="B42" s="39" t="s">
        <v>1393</v>
      </c>
      <c r="C42" s="42"/>
      <c r="D42" s="23"/>
      <c r="E42" s="57"/>
      <c r="F42" s="58"/>
      <c r="G42" s="59"/>
      <c r="H42" s="11" t="s">
        <v>1345</v>
      </c>
      <c r="I42" s="11">
        <v>40.590000000000003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1394</v>
      </c>
      <c r="C47" s="66"/>
      <c r="D47" s="23"/>
      <c r="E47" s="67" t="s">
        <v>33</v>
      </c>
      <c r="F47" s="46" t="s">
        <v>1389</v>
      </c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5B933-6C66-4232-BC9D-90729C45B458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3.57031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586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734</v>
      </c>
      <c r="B8" s="73" t="s">
        <v>802</v>
      </c>
      <c r="C8" s="74"/>
      <c r="D8" s="74" t="s">
        <v>213</v>
      </c>
      <c r="E8" s="75">
        <v>6</v>
      </c>
      <c r="F8" s="76">
        <v>400</v>
      </c>
      <c r="G8" s="73"/>
      <c r="H8" s="76">
        <v>310</v>
      </c>
      <c r="I8" s="73"/>
      <c r="J8" s="76">
        <v>310</v>
      </c>
      <c r="K8" s="73"/>
      <c r="L8" s="77"/>
      <c r="M8" s="317">
        <v>2.2400000000000002</v>
      </c>
    </row>
    <row r="9" spans="1:13" ht="24.95" customHeight="1" x14ac:dyDescent="0.25">
      <c r="A9" s="72" t="s">
        <v>735</v>
      </c>
      <c r="B9" s="78" t="s">
        <v>803</v>
      </c>
      <c r="C9" s="74"/>
      <c r="D9" s="74" t="s">
        <v>213</v>
      </c>
      <c r="E9" s="75">
        <v>8</v>
      </c>
      <c r="F9" s="76">
        <v>300</v>
      </c>
      <c r="G9" s="78"/>
      <c r="H9" s="76">
        <v>290</v>
      </c>
      <c r="I9" s="73"/>
      <c r="J9" s="76">
        <v>290</v>
      </c>
      <c r="K9" s="73"/>
      <c r="L9" s="79"/>
      <c r="M9" s="317">
        <v>1.1100000000000001</v>
      </c>
    </row>
    <row r="10" spans="1:13" ht="24.95" customHeight="1" x14ac:dyDescent="0.25">
      <c r="A10" s="72" t="s">
        <v>736</v>
      </c>
      <c r="B10" s="78" t="s">
        <v>804</v>
      </c>
      <c r="C10" s="74"/>
      <c r="D10" s="74" t="s">
        <v>213</v>
      </c>
      <c r="E10" s="75">
        <v>8</v>
      </c>
      <c r="F10" s="76">
        <v>300</v>
      </c>
      <c r="G10" s="78"/>
      <c r="H10" s="76">
        <v>290</v>
      </c>
      <c r="I10" s="73"/>
      <c r="J10" s="76">
        <v>290</v>
      </c>
      <c r="K10" s="73"/>
      <c r="L10" s="80"/>
      <c r="M10" s="317">
        <v>1.1100000000000001</v>
      </c>
    </row>
    <row r="11" spans="1:13" ht="24.95" customHeight="1" x14ac:dyDescent="0.25">
      <c r="A11" s="72" t="s">
        <v>737</v>
      </c>
      <c r="B11" s="78" t="s">
        <v>805</v>
      </c>
      <c r="C11" s="74"/>
      <c r="D11" s="74" t="s">
        <v>213</v>
      </c>
      <c r="E11" s="75">
        <v>8</v>
      </c>
      <c r="F11" s="76">
        <v>300</v>
      </c>
      <c r="G11" s="78"/>
      <c r="H11" s="76">
        <v>290</v>
      </c>
      <c r="I11" s="73"/>
      <c r="J11" s="76">
        <v>290</v>
      </c>
      <c r="K11" s="73"/>
      <c r="L11" s="80"/>
      <c r="M11" s="317">
        <v>1.1100000000000001</v>
      </c>
    </row>
    <row r="12" spans="1:13" ht="24.95" customHeight="1" x14ac:dyDescent="0.25">
      <c r="A12" s="72" t="s">
        <v>738</v>
      </c>
      <c r="B12" s="78" t="s">
        <v>806</v>
      </c>
      <c r="C12" s="74"/>
      <c r="D12" s="74" t="s">
        <v>213</v>
      </c>
      <c r="E12" s="75">
        <v>8</v>
      </c>
      <c r="F12" s="76">
        <v>300</v>
      </c>
      <c r="G12" s="78"/>
      <c r="H12" s="76">
        <v>290</v>
      </c>
      <c r="I12" s="73"/>
      <c r="J12" s="76">
        <v>290</v>
      </c>
      <c r="K12" s="73"/>
      <c r="L12" s="80"/>
      <c r="M12" s="317">
        <v>1.1100000000000001</v>
      </c>
    </row>
    <row r="13" spans="1:13" ht="24.95" customHeight="1" x14ac:dyDescent="0.25">
      <c r="A13" s="72" t="s">
        <v>739</v>
      </c>
      <c r="B13" s="78" t="s">
        <v>807</v>
      </c>
      <c r="C13" s="74"/>
      <c r="D13" s="74" t="s">
        <v>213</v>
      </c>
      <c r="E13" s="75">
        <v>8</v>
      </c>
      <c r="F13" s="76">
        <v>300</v>
      </c>
      <c r="G13" s="78"/>
      <c r="H13" s="76">
        <v>290</v>
      </c>
      <c r="I13" s="73"/>
      <c r="J13" s="76">
        <v>290</v>
      </c>
      <c r="K13" s="73"/>
      <c r="L13" s="79"/>
      <c r="M13" s="317">
        <v>1.1100000000000001</v>
      </c>
    </row>
    <row r="14" spans="1:13" ht="24.95" customHeight="1" x14ac:dyDescent="0.25">
      <c r="A14" s="72" t="s">
        <v>740</v>
      </c>
      <c r="B14" s="78" t="s">
        <v>808</v>
      </c>
      <c r="C14" s="74"/>
      <c r="D14" s="74" t="s">
        <v>213</v>
      </c>
      <c r="E14" s="75">
        <v>8</v>
      </c>
      <c r="F14" s="76">
        <v>300</v>
      </c>
      <c r="G14" s="78"/>
      <c r="H14" s="76">
        <v>290</v>
      </c>
      <c r="I14" s="73"/>
      <c r="J14" s="76">
        <v>290</v>
      </c>
      <c r="K14" s="73"/>
      <c r="L14" s="80"/>
      <c r="M14" s="317">
        <v>1.1100000000000001</v>
      </c>
    </row>
    <row r="15" spans="1:13" ht="24.95" customHeight="1" x14ac:dyDescent="0.25">
      <c r="A15" s="72" t="s">
        <v>741</v>
      </c>
      <c r="B15" s="78" t="s">
        <v>837</v>
      </c>
      <c r="C15" s="74"/>
      <c r="D15" s="74" t="s">
        <v>213</v>
      </c>
      <c r="E15" s="75">
        <v>10</v>
      </c>
      <c r="F15" s="76">
        <v>750</v>
      </c>
      <c r="G15" s="78"/>
      <c r="H15" s="76">
        <v>750</v>
      </c>
      <c r="I15" s="73"/>
      <c r="J15" s="76">
        <v>750</v>
      </c>
      <c r="K15" s="73"/>
      <c r="L15" s="80"/>
      <c r="M15" s="317">
        <v>2.85</v>
      </c>
    </row>
    <row r="16" spans="1:13" ht="24.95" customHeight="1" x14ac:dyDescent="0.25">
      <c r="A16" s="72" t="s">
        <v>742</v>
      </c>
      <c r="B16" s="78" t="s">
        <v>809</v>
      </c>
      <c r="C16" s="74"/>
      <c r="D16" s="74" t="s">
        <v>213</v>
      </c>
      <c r="E16" s="75">
        <v>8</v>
      </c>
      <c r="F16" s="76">
        <v>600</v>
      </c>
      <c r="G16" s="78"/>
      <c r="H16" s="76">
        <v>125</v>
      </c>
      <c r="I16" s="73"/>
      <c r="J16" s="76">
        <v>300</v>
      </c>
      <c r="K16" s="73"/>
      <c r="L16" s="79"/>
      <c r="M16" s="317">
        <v>1.18</v>
      </c>
    </row>
    <row r="17" spans="1:13" ht="24.95" customHeight="1" x14ac:dyDescent="0.25">
      <c r="A17" s="72" t="s">
        <v>743</v>
      </c>
      <c r="B17" s="78" t="s">
        <v>810</v>
      </c>
      <c r="C17" s="74"/>
      <c r="D17" s="74" t="s">
        <v>213</v>
      </c>
      <c r="E17" s="75">
        <v>6</v>
      </c>
      <c r="F17" s="76">
        <v>400</v>
      </c>
      <c r="G17" s="78"/>
      <c r="H17" s="76">
        <v>215</v>
      </c>
      <c r="I17" s="73"/>
      <c r="J17" s="75">
        <v>215</v>
      </c>
      <c r="K17" s="73"/>
      <c r="L17" s="80"/>
      <c r="M17" s="317">
        <v>0.86</v>
      </c>
    </row>
    <row r="18" spans="1:13" ht="24.95" customHeight="1" x14ac:dyDescent="0.25">
      <c r="A18" s="72" t="s">
        <v>744</v>
      </c>
      <c r="B18" s="78" t="s">
        <v>811</v>
      </c>
      <c r="C18" s="74"/>
      <c r="D18" s="74" t="s">
        <v>213</v>
      </c>
      <c r="E18" s="75">
        <v>12</v>
      </c>
      <c r="F18" s="76">
        <v>1150</v>
      </c>
      <c r="G18" s="78"/>
      <c r="H18" s="76">
        <v>115</v>
      </c>
      <c r="I18" s="73"/>
      <c r="J18" s="76">
        <v>575</v>
      </c>
      <c r="K18" s="73"/>
      <c r="L18" s="80"/>
      <c r="M18" s="317">
        <v>2.0299999999999998</v>
      </c>
    </row>
    <row r="19" spans="1:13" ht="24.95" customHeight="1" x14ac:dyDescent="0.25">
      <c r="A19" s="72" t="s">
        <v>745</v>
      </c>
      <c r="B19" s="78" t="s">
        <v>812</v>
      </c>
      <c r="C19" s="74"/>
      <c r="D19" s="74" t="s">
        <v>213</v>
      </c>
      <c r="E19" s="75">
        <v>8</v>
      </c>
      <c r="F19" s="76">
        <v>350</v>
      </c>
      <c r="G19" s="78"/>
      <c r="H19" s="76">
        <v>300</v>
      </c>
      <c r="I19" s="73"/>
      <c r="J19" s="76">
        <v>300</v>
      </c>
      <c r="K19" s="73"/>
      <c r="L19" s="80"/>
      <c r="M19" s="317">
        <v>1.18</v>
      </c>
    </row>
    <row r="20" spans="1:13" ht="24.95" customHeight="1" x14ac:dyDescent="0.25">
      <c r="A20" s="72" t="s">
        <v>746</v>
      </c>
      <c r="B20" s="78" t="s">
        <v>813</v>
      </c>
      <c r="C20" s="74"/>
      <c r="D20" s="74" t="s">
        <v>213</v>
      </c>
      <c r="E20" s="75">
        <v>8</v>
      </c>
      <c r="F20" s="76">
        <v>350</v>
      </c>
      <c r="G20" s="78"/>
      <c r="H20" s="76">
        <v>280</v>
      </c>
      <c r="I20" s="73"/>
      <c r="J20" s="76">
        <v>280</v>
      </c>
      <c r="K20" s="73"/>
      <c r="L20" s="80"/>
      <c r="M20" s="317">
        <v>1.03</v>
      </c>
    </row>
    <row r="21" spans="1:13" ht="24.95" customHeight="1" x14ac:dyDescent="0.25">
      <c r="A21" s="72" t="s">
        <v>747</v>
      </c>
      <c r="B21" s="78" t="s">
        <v>814</v>
      </c>
      <c r="C21" s="74"/>
      <c r="D21" s="74" t="s">
        <v>213</v>
      </c>
      <c r="E21" s="75">
        <v>8</v>
      </c>
      <c r="F21" s="76">
        <v>350</v>
      </c>
      <c r="G21" s="78"/>
      <c r="H21" s="76">
        <v>280</v>
      </c>
      <c r="I21" s="73"/>
      <c r="J21" s="76">
        <v>280</v>
      </c>
      <c r="K21" s="73"/>
      <c r="L21" s="80"/>
      <c r="M21" s="317">
        <v>1.03</v>
      </c>
    </row>
    <row r="22" spans="1:13" ht="24.95" customHeight="1" x14ac:dyDescent="0.25">
      <c r="A22" s="72" t="s">
        <v>748</v>
      </c>
      <c r="B22" s="78" t="s">
        <v>815</v>
      </c>
      <c r="C22" s="74"/>
      <c r="D22" s="74" t="s">
        <v>213</v>
      </c>
      <c r="E22" s="75">
        <v>8</v>
      </c>
      <c r="F22" s="76">
        <v>350</v>
      </c>
      <c r="G22" s="78"/>
      <c r="H22" s="76">
        <v>280</v>
      </c>
      <c r="I22" s="73"/>
      <c r="J22" s="76">
        <v>280</v>
      </c>
      <c r="K22" s="73"/>
      <c r="L22" s="80"/>
      <c r="M22" s="317">
        <v>1.03</v>
      </c>
    </row>
    <row r="23" spans="1:13" ht="24.95" customHeight="1" x14ac:dyDescent="0.25">
      <c r="A23" s="72" t="s">
        <v>749</v>
      </c>
      <c r="B23" s="78" t="s">
        <v>816</v>
      </c>
      <c r="C23" s="74"/>
      <c r="D23" s="74" t="s">
        <v>213</v>
      </c>
      <c r="E23" s="75">
        <v>8</v>
      </c>
      <c r="F23" s="76">
        <v>350</v>
      </c>
      <c r="G23" s="78"/>
      <c r="H23" s="76">
        <v>280</v>
      </c>
      <c r="I23" s="73"/>
      <c r="J23" s="76">
        <v>280</v>
      </c>
      <c r="K23" s="73"/>
      <c r="L23" s="80"/>
      <c r="M23" s="317">
        <v>1.03</v>
      </c>
    </row>
    <row r="24" spans="1:13" ht="24.95" customHeight="1" x14ac:dyDescent="0.25">
      <c r="A24" s="72" t="s">
        <v>750</v>
      </c>
      <c r="B24" s="78" t="s">
        <v>817</v>
      </c>
      <c r="C24" s="74"/>
      <c r="D24" s="74" t="s">
        <v>213</v>
      </c>
      <c r="E24" s="75">
        <v>8</v>
      </c>
      <c r="F24" s="76">
        <v>350</v>
      </c>
      <c r="G24" s="78"/>
      <c r="H24" s="76">
        <v>280</v>
      </c>
      <c r="I24" s="73"/>
      <c r="J24" s="76">
        <v>280</v>
      </c>
      <c r="K24" s="73"/>
      <c r="L24" s="80"/>
      <c r="M24" s="317">
        <v>1.03</v>
      </c>
    </row>
    <row r="25" spans="1:13" ht="24.95" customHeight="1" x14ac:dyDescent="0.25">
      <c r="A25" s="72" t="s">
        <v>751</v>
      </c>
      <c r="B25" s="78" t="s">
        <v>818</v>
      </c>
      <c r="C25" s="74"/>
      <c r="D25" s="74" t="s">
        <v>213</v>
      </c>
      <c r="E25" s="75">
        <v>8</v>
      </c>
      <c r="F25" s="76">
        <v>350</v>
      </c>
      <c r="G25" s="78"/>
      <c r="H25" s="76">
        <v>290</v>
      </c>
      <c r="I25" s="73"/>
      <c r="J25" s="76">
        <v>290</v>
      </c>
      <c r="K25" s="73"/>
      <c r="L25" s="80"/>
      <c r="M25" s="317">
        <v>1.1100000000000001</v>
      </c>
    </row>
    <row r="26" spans="1:13" ht="24.95" customHeight="1" x14ac:dyDescent="0.25">
      <c r="A26" s="72" t="s">
        <v>752</v>
      </c>
      <c r="B26" s="78" t="s">
        <v>819</v>
      </c>
      <c r="C26" s="74"/>
      <c r="D26" s="74" t="s">
        <v>213</v>
      </c>
      <c r="E26" s="75">
        <v>8</v>
      </c>
      <c r="F26" s="76">
        <v>350</v>
      </c>
      <c r="G26" s="78"/>
      <c r="H26" s="76">
        <v>290</v>
      </c>
      <c r="I26" s="73"/>
      <c r="J26" s="76">
        <v>290</v>
      </c>
      <c r="K26" s="73"/>
      <c r="L26" s="80"/>
      <c r="M26" s="317">
        <v>1.1100000000000001</v>
      </c>
    </row>
    <row r="27" spans="1:13" ht="24.95" customHeight="1" x14ac:dyDescent="0.25">
      <c r="A27" s="72" t="s">
        <v>753</v>
      </c>
      <c r="B27" s="78" t="s">
        <v>820</v>
      </c>
      <c r="C27" s="74"/>
      <c r="D27" s="74" t="s">
        <v>213</v>
      </c>
      <c r="E27" s="74">
        <v>8</v>
      </c>
      <c r="F27" s="74">
        <v>350</v>
      </c>
      <c r="G27" s="74"/>
      <c r="H27" s="74">
        <v>290</v>
      </c>
      <c r="I27" s="74"/>
      <c r="J27" s="74">
        <v>290</v>
      </c>
      <c r="K27" s="74"/>
      <c r="L27" s="80"/>
      <c r="M27" s="317">
        <v>1.1100000000000001</v>
      </c>
    </row>
    <row r="28" spans="1:13" ht="24.95" customHeight="1" x14ac:dyDescent="0.25">
      <c r="A28" s="72" t="s">
        <v>754</v>
      </c>
      <c r="B28" s="78" t="s">
        <v>821</v>
      </c>
      <c r="C28" s="74"/>
      <c r="D28" s="74" t="s">
        <v>213</v>
      </c>
      <c r="E28" s="74">
        <v>8</v>
      </c>
      <c r="F28" s="74">
        <v>350</v>
      </c>
      <c r="G28" s="74"/>
      <c r="H28" s="74">
        <v>310</v>
      </c>
      <c r="I28" s="74"/>
      <c r="J28" s="74">
        <v>310</v>
      </c>
      <c r="K28" s="74"/>
      <c r="L28" s="79"/>
      <c r="M28" s="317">
        <v>1.27</v>
      </c>
    </row>
    <row r="29" spans="1:13" ht="24.95" customHeight="1" x14ac:dyDescent="0.25">
      <c r="A29" s="72" t="s">
        <v>755</v>
      </c>
      <c r="B29" s="78" t="s">
        <v>822</v>
      </c>
      <c r="C29" s="74"/>
      <c r="D29" s="74" t="s">
        <v>213</v>
      </c>
      <c r="E29" s="74">
        <v>14</v>
      </c>
      <c r="F29" s="74">
        <v>1650</v>
      </c>
      <c r="G29" s="74"/>
      <c r="H29" s="74">
        <v>1075</v>
      </c>
      <c r="I29" s="74"/>
      <c r="J29" s="74">
        <v>1545</v>
      </c>
      <c r="K29" s="74"/>
      <c r="L29" s="80"/>
      <c r="M29" s="317">
        <v>5.31</v>
      </c>
    </row>
    <row r="30" spans="1:13" ht="25.5" customHeight="1" x14ac:dyDescent="0.25">
      <c r="A30" s="72" t="s">
        <v>756</v>
      </c>
      <c r="B30" s="81" t="s">
        <v>823</v>
      </c>
      <c r="C30" s="74"/>
      <c r="D30" s="74" t="s">
        <v>213</v>
      </c>
      <c r="E30" s="74">
        <v>12</v>
      </c>
      <c r="F30" s="74">
        <v>1250</v>
      </c>
      <c r="G30" s="74"/>
      <c r="H30" s="74">
        <v>1250</v>
      </c>
      <c r="I30" s="74"/>
      <c r="J30" s="74">
        <v>1250</v>
      </c>
      <c r="K30" s="74"/>
      <c r="L30" s="86"/>
      <c r="M30" s="317">
        <v>3.85</v>
      </c>
    </row>
    <row r="31" spans="1:13" ht="24.95" customHeight="1" x14ac:dyDescent="0.25">
      <c r="A31" s="72" t="s">
        <v>757</v>
      </c>
      <c r="B31" s="78" t="s">
        <v>824</v>
      </c>
      <c r="C31" s="74"/>
      <c r="D31" s="74" t="s">
        <v>213</v>
      </c>
      <c r="E31" s="74">
        <v>8</v>
      </c>
      <c r="F31" s="74">
        <v>700</v>
      </c>
      <c r="G31" s="74"/>
      <c r="H31" s="74">
        <v>135</v>
      </c>
      <c r="I31" s="74"/>
      <c r="J31" s="74">
        <v>350</v>
      </c>
      <c r="K31" s="74"/>
      <c r="L31" s="80"/>
      <c r="M31" s="317">
        <v>0.92</v>
      </c>
    </row>
    <row r="32" spans="1:13" ht="24.95" customHeight="1" x14ac:dyDescent="0.25">
      <c r="A32" s="72" t="s">
        <v>758</v>
      </c>
      <c r="B32" s="78" t="s">
        <v>825</v>
      </c>
      <c r="C32" s="74"/>
      <c r="D32" s="74" t="s">
        <v>213</v>
      </c>
      <c r="E32" s="74">
        <v>8</v>
      </c>
      <c r="F32" s="74">
        <v>300</v>
      </c>
      <c r="G32" s="74"/>
      <c r="H32" s="74">
        <v>0</v>
      </c>
      <c r="I32" s="74"/>
      <c r="J32" s="74">
        <v>150</v>
      </c>
      <c r="K32" s="74"/>
      <c r="L32" s="80"/>
      <c r="M32" s="317">
        <v>0.27</v>
      </c>
    </row>
    <row r="33" spans="1:13" ht="25.5" customHeight="1" x14ac:dyDescent="0.25">
      <c r="A33" s="72" t="s">
        <v>759</v>
      </c>
      <c r="B33" s="81" t="s">
        <v>826</v>
      </c>
      <c r="C33" s="82"/>
      <c r="D33" s="74" t="s">
        <v>213</v>
      </c>
      <c r="E33" s="83">
        <v>6</v>
      </c>
      <c r="F33" s="84">
        <v>200</v>
      </c>
      <c r="G33" s="81"/>
      <c r="H33" s="84">
        <v>60</v>
      </c>
      <c r="I33" s="85"/>
      <c r="J33" s="84">
        <v>100</v>
      </c>
      <c r="K33" s="85"/>
      <c r="L33" s="86"/>
      <c r="M33" s="317">
        <v>0.18</v>
      </c>
    </row>
    <row r="34" spans="1:13" ht="25.5" customHeight="1" x14ac:dyDescent="0.25">
      <c r="A34" s="72" t="s">
        <v>760</v>
      </c>
      <c r="B34" s="78" t="s">
        <v>827</v>
      </c>
      <c r="C34" s="87"/>
      <c r="D34" s="74" t="s">
        <v>213</v>
      </c>
      <c r="E34" s="87">
        <v>6</v>
      </c>
      <c r="F34" s="88">
        <v>200</v>
      </c>
      <c r="G34" s="78"/>
      <c r="H34" s="88">
        <v>60</v>
      </c>
      <c r="I34" s="78"/>
      <c r="J34" s="88">
        <v>100</v>
      </c>
      <c r="K34" s="78"/>
      <c r="L34" s="80"/>
      <c r="M34" s="317">
        <v>0.18</v>
      </c>
    </row>
    <row r="35" spans="1:13" ht="24.95" customHeight="1" x14ac:dyDescent="0.25">
      <c r="A35" s="72" t="s">
        <v>761</v>
      </c>
      <c r="B35" s="78" t="s">
        <v>828</v>
      </c>
      <c r="C35" s="74"/>
      <c r="D35" s="74" t="s">
        <v>213</v>
      </c>
      <c r="E35" s="75">
        <v>6</v>
      </c>
      <c r="F35" s="76">
        <v>200</v>
      </c>
      <c r="G35" s="78"/>
      <c r="H35" s="76">
        <v>55</v>
      </c>
      <c r="I35" s="73"/>
      <c r="J35" s="76">
        <v>100</v>
      </c>
      <c r="K35" s="73"/>
      <c r="L35" s="80"/>
      <c r="M35" s="317">
        <v>0.18</v>
      </c>
    </row>
    <row r="36" spans="1:13" ht="25.5" customHeight="1" x14ac:dyDescent="0.25">
      <c r="A36" s="72" t="s">
        <v>762</v>
      </c>
      <c r="B36" s="81" t="s">
        <v>829</v>
      </c>
      <c r="C36" s="82"/>
      <c r="D36" s="74" t="s">
        <v>213</v>
      </c>
      <c r="E36" s="83">
        <v>8</v>
      </c>
      <c r="F36" s="84">
        <v>350</v>
      </c>
      <c r="G36" s="81"/>
      <c r="H36" s="84">
        <v>175</v>
      </c>
      <c r="I36" s="85"/>
      <c r="J36" s="84">
        <v>175</v>
      </c>
      <c r="K36" s="85"/>
      <c r="L36" s="86"/>
      <c r="M36" s="317">
        <v>0.34</v>
      </c>
    </row>
    <row r="37" spans="1:13" ht="25.5" customHeight="1" x14ac:dyDescent="0.25">
      <c r="A37" s="72"/>
      <c r="B37" s="78"/>
      <c r="C37" s="87"/>
      <c r="D37" s="87"/>
      <c r="E37" s="87"/>
      <c r="F37" s="215">
        <f>SUM(F8:F36)</f>
        <v>13450</v>
      </c>
      <c r="G37" s="215">
        <f>SUM(G8:G36)</f>
        <v>0</v>
      </c>
      <c r="H37" s="88"/>
      <c r="I37" s="78"/>
      <c r="J37" s="215">
        <f>SUM(J8:J36)</f>
        <v>10540</v>
      </c>
      <c r="K37" s="215">
        <f>SUM(K8:K36)</f>
        <v>0</v>
      </c>
      <c r="L37" s="80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3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818263-9A24-43C3-A7DD-BB46E03FBEAA}">
  <sheetPr>
    <pageSetUpPr fitToPage="1"/>
  </sheetPr>
  <dimension ref="A1:M51"/>
  <sheetViews>
    <sheetView zoomScale="80" zoomScaleNormal="80" workbookViewId="0">
      <pane ySplit="7" topLeftCell="A26" activePane="bottomLeft" state="frozen"/>
      <selection activeCell="S12" sqref="S12"/>
      <selection pane="bottomLeft" activeCell="M7" sqref="M7:M36"/>
    </sheetView>
  </sheetViews>
  <sheetFormatPr defaultColWidth="9.140625" defaultRowHeight="15" x14ac:dyDescent="0.25"/>
  <cols>
    <col min="1" max="1" width="12" style="4" customWidth="1"/>
    <col min="2" max="2" width="12.5703125" style="4" customWidth="1"/>
    <col min="3" max="12" width="10.7109375" style="4" customWidth="1"/>
    <col min="13" max="13" width="15.710937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517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531</v>
      </c>
      <c r="B8" s="73" t="s">
        <v>981</v>
      </c>
      <c r="C8" s="74"/>
      <c r="D8" s="74" t="s">
        <v>213</v>
      </c>
      <c r="E8" s="75">
        <v>8</v>
      </c>
      <c r="F8" s="76">
        <v>650</v>
      </c>
      <c r="G8" s="73"/>
      <c r="H8" s="76">
        <v>165</v>
      </c>
      <c r="I8" s="73"/>
      <c r="J8" s="76">
        <v>575</v>
      </c>
      <c r="K8" s="73"/>
      <c r="L8" s="77"/>
      <c r="M8" s="11">
        <v>2.48</v>
      </c>
    </row>
    <row r="9" spans="1:13" ht="24.95" customHeight="1" x14ac:dyDescent="0.25">
      <c r="A9" s="72" t="s">
        <v>532</v>
      </c>
      <c r="B9" s="78" t="s">
        <v>564</v>
      </c>
      <c r="C9" s="74"/>
      <c r="D9" s="74" t="s">
        <v>213</v>
      </c>
      <c r="E9" s="75">
        <v>16</v>
      </c>
      <c r="F9" s="76">
        <v>1800</v>
      </c>
      <c r="G9" s="78"/>
      <c r="H9" s="76">
        <v>820</v>
      </c>
      <c r="I9" s="73"/>
      <c r="J9" s="76">
        <v>900</v>
      </c>
      <c r="K9" s="73"/>
      <c r="L9" s="79"/>
      <c r="M9" s="11">
        <v>1.71</v>
      </c>
    </row>
    <row r="10" spans="1:13" ht="24.95" customHeight="1" x14ac:dyDescent="0.25">
      <c r="A10" s="72" t="s">
        <v>533</v>
      </c>
      <c r="B10" s="78" t="s">
        <v>565</v>
      </c>
      <c r="C10" s="74"/>
      <c r="D10" s="74" t="s">
        <v>213</v>
      </c>
      <c r="E10" s="75">
        <v>6</v>
      </c>
      <c r="F10" s="76">
        <v>150</v>
      </c>
      <c r="G10" s="78"/>
      <c r="H10" s="76">
        <v>40</v>
      </c>
      <c r="I10" s="73"/>
      <c r="J10" s="76">
        <v>95</v>
      </c>
      <c r="K10" s="73"/>
      <c r="L10" s="80"/>
      <c r="M10" s="11">
        <v>0.16</v>
      </c>
    </row>
    <row r="11" spans="1:13" ht="24.95" customHeight="1" x14ac:dyDescent="0.25">
      <c r="A11" s="72" t="s">
        <v>534</v>
      </c>
      <c r="B11" s="78" t="s">
        <v>987</v>
      </c>
      <c r="C11" s="74"/>
      <c r="D11" s="74" t="s">
        <v>213</v>
      </c>
      <c r="E11" s="75">
        <v>8</v>
      </c>
      <c r="F11" s="76">
        <v>650</v>
      </c>
      <c r="G11" s="78"/>
      <c r="H11" s="76">
        <v>430</v>
      </c>
      <c r="I11" s="73"/>
      <c r="J11" s="76">
        <v>430</v>
      </c>
      <c r="K11" s="73"/>
      <c r="L11" s="80"/>
      <c r="M11" s="11">
        <v>1.25</v>
      </c>
    </row>
    <row r="12" spans="1:13" ht="24.95" customHeight="1" x14ac:dyDescent="0.25">
      <c r="A12" s="72" t="s">
        <v>535</v>
      </c>
      <c r="B12" s="78" t="s">
        <v>988</v>
      </c>
      <c r="C12" s="74"/>
      <c r="D12" s="74" t="s">
        <v>213</v>
      </c>
      <c r="E12" s="75">
        <v>8</v>
      </c>
      <c r="F12" s="76">
        <v>600</v>
      </c>
      <c r="G12" s="78"/>
      <c r="H12" s="76">
        <v>215</v>
      </c>
      <c r="I12" s="73"/>
      <c r="J12" s="76">
        <v>300</v>
      </c>
      <c r="K12" s="73"/>
      <c r="L12" s="80"/>
      <c r="M12" s="11">
        <v>0.68</v>
      </c>
    </row>
    <row r="13" spans="1:13" ht="24.95" customHeight="1" x14ac:dyDescent="0.25">
      <c r="A13" s="72" t="s">
        <v>536</v>
      </c>
      <c r="B13" s="78" t="s">
        <v>563</v>
      </c>
      <c r="C13" s="74"/>
      <c r="D13" s="74" t="s">
        <v>213</v>
      </c>
      <c r="E13" s="75">
        <v>8</v>
      </c>
      <c r="F13" s="76">
        <v>300</v>
      </c>
      <c r="G13" s="78"/>
      <c r="H13" s="76">
        <v>85</v>
      </c>
      <c r="I13" s="73"/>
      <c r="J13" s="76">
        <v>150</v>
      </c>
      <c r="K13" s="73"/>
      <c r="L13" s="79"/>
      <c r="M13" s="11">
        <v>0.27</v>
      </c>
    </row>
    <row r="14" spans="1:13" ht="24.95" customHeight="1" x14ac:dyDescent="0.25">
      <c r="A14" s="72" t="s">
        <v>537</v>
      </c>
      <c r="B14" s="78" t="s">
        <v>566</v>
      </c>
      <c r="C14" s="74"/>
      <c r="D14" s="74" t="s">
        <v>213</v>
      </c>
      <c r="E14" s="75">
        <v>8</v>
      </c>
      <c r="F14" s="76">
        <v>600</v>
      </c>
      <c r="G14" s="78"/>
      <c r="H14" s="76">
        <v>145</v>
      </c>
      <c r="I14" s="73"/>
      <c r="J14" s="76">
        <v>300</v>
      </c>
      <c r="K14" s="73"/>
      <c r="L14" s="80"/>
      <c r="M14" s="11">
        <v>0.68</v>
      </c>
    </row>
    <row r="15" spans="1:13" ht="24.95" customHeight="1" x14ac:dyDescent="0.25">
      <c r="A15" s="72" t="s">
        <v>538</v>
      </c>
      <c r="B15" s="78" t="s">
        <v>567</v>
      </c>
      <c r="C15" s="74"/>
      <c r="D15" s="74" t="s">
        <v>213</v>
      </c>
      <c r="E15" s="75">
        <v>6</v>
      </c>
      <c r="F15" s="76">
        <v>250</v>
      </c>
      <c r="G15" s="78"/>
      <c r="H15" s="76">
        <v>150</v>
      </c>
      <c r="I15" s="73"/>
      <c r="J15" s="76">
        <v>150</v>
      </c>
      <c r="K15" s="73"/>
      <c r="L15" s="80"/>
      <c r="M15" s="11">
        <v>0.31</v>
      </c>
    </row>
    <row r="16" spans="1:13" ht="24.95" customHeight="1" x14ac:dyDescent="0.25">
      <c r="A16" s="72" t="s">
        <v>539</v>
      </c>
      <c r="B16" s="78" t="s">
        <v>568</v>
      </c>
      <c r="C16" s="74"/>
      <c r="D16" s="74" t="s">
        <v>213</v>
      </c>
      <c r="E16" s="75">
        <v>10</v>
      </c>
      <c r="F16" s="76">
        <v>1100</v>
      </c>
      <c r="G16" s="78"/>
      <c r="H16" s="76">
        <v>630</v>
      </c>
      <c r="I16" s="73"/>
      <c r="J16" s="76">
        <v>1000</v>
      </c>
      <c r="K16" s="73"/>
      <c r="L16" s="79"/>
      <c r="M16" s="11">
        <v>3.28</v>
      </c>
    </row>
    <row r="17" spans="1:13" ht="24.95" customHeight="1" x14ac:dyDescent="0.25">
      <c r="A17" s="72" t="s">
        <v>540</v>
      </c>
      <c r="B17" s="78" t="s">
        <v>570</v>
      </c>
      <c r="C17" s="74"/>
      <c r="D17" s="74" t="s">
        <v>213</v>
      </c>
      <c r="E17" s="75">
        <v>8</v>
      </c>
      <c r="F17" s="76">
        <v>500</v>
      </c>
      <c r="G17" s="78"/>
      <c r="H17" s="76">
        <v>120</v>
      </c>
      <c r="I17" s="73"/>
      <c r="J17" s="75">
        <v>250</v>
      </c>
      <c r="K17" s="73"/>
      <c r="L17" s="80"/>
      <c r="M17" s="11">
        <v>0.51</v>
      </c>
    </row>
    <row r="18" spans="1:13" ht="24.95" customHeight="1" x14ac:dyDescent="0.25">
      <c r="A18" s="72" t="s">
        <v>541</v>
      </c>
      <c r="B18" s="78" t="s">
        <v>569</v>
      </c>
      <c r="C18" s="74"/>
      <c r="D18" s="74" t="s">
        <v>213</v>
      </c>
      <c r="E18" s="75">
        <v>10</v>
      </c>
      <c r="F18" s="76">
        <v>1000</v>
      </c>
      <c r="G18" s="78"/>
      <c r="H18" s="76">
        <v>125</v>
      </c>
      <c r="I18" s="73"/>
      <c r="J18" s="76">
        <v>500</v>
      </c>
      <c r="K18" s="73"/>
      <c r="L18" s="80"/>
      <c r="M18" s="11">
        <v>1.18</v>
      </c>
    </row>
    <row r="19" spans="1:13" ht="24.95" customHeight="1" x14ac:dyDescent="0.25">
      <c r="A19" s="72" t="s">
        <v>542</v>
      </c>
      <c r="B19" s="78" t="s">
        <v>987</v>
      </c>
      <c r="C19" s="74"/>
      <c r="D19" s="74" t="s">
        <v>213</v>
      </c>
      <c r="E19" s="75">
        <v>8</v>
      </c>
      <c r="F19" s="76">
        <v>700</v>
      </c>
      <c r="G19" s="78"/>
      <c r="H19" s="76">
        <v>400</v>
      </c>
      <c r="I19" s="73"/>
      <c r="J19" s="76">
        <v>400</v>
      </c>
      <c r="K19" s="73"/>
      <c r="L19" s="80"/>
      <c r="M19" s="11">
        <v>1.0900000000000001</v>
      </c>
    </row>
    <row r="20" spans="1:13" ht="24.95" customHeight="1" x14ac:dyDescent="0.25">
      <c r="A20" s="72" t="s">
        <v>543</v>
      </c>
      <c r="B20" s="78" t="s">
        <v>572</v>
      </c>
      <c r="C20" s="74"/>
      <c r="D20" s="74" t="s">
        <v>213</v>
      </c>
      <c r="E20" s="75">
        <v>8</v>
      </c>
      <c r="F20" s="76">
        <v>650</v>
      </c>
      <c r="G20" s="78"/>
      <c r="H20" s="76">
        <v>390</v>
      </c>
      <c r="I20" s="73"/>
      <c r="J20" s="76">
        <v>390</v>
      </c>
      <c r="K20" s="73"/>
      <c r="L20" s="80"/>
      <c r="M20" s="11">
        <v>1.03</v>
      </c>
    </row>
    <row r="21" spans="1:13" ht="24.95" customHeight="1" x14ac:dyDescent="0.25">
      <c r="A21" s="72" t="s">
        <v>544</v>
      </c>
      <c r="B21" s="78" t="s">
        <v>989</v>
      </c>
      <c r="C21" s="74"/>
      <c r="D21" s="74" t="s">
        <v>213</v>
      </c>
      <c r="E21" s="75">
        <v>10</v>
      </c>
      <c r="F21" s="76">
        <v>1000</v>
      </c>
      <c r="G21" s="78"/>
      <c r="H21" s="76">
        <v>1000</v>
      </c>
      <c r="I21" s="73"/>
      <c r="J21" s="76">
        <v>1000</v>
      </c>
      <c r="K21" s="73"/>
      <c r="L21" s="80"/>
      <c r="M21" s="11">
        <v>3.28</v>
      </c>
    </row>
    <row r="22" spans="1:13" ht="24.95" customHeight="1" x14ac:dyDescent="0.25">
      <c r="A22" s="72" t="s">
        <v>545</v>
      </c>
      <c r="B22" s="78" t="s">
        <v>571</v>
      </c>
      <c r="C22" s="74"/>
      <c r="D22" s="74" t="s">
        <v>213</v>
      </c>
      <c r="E22" s="75">
        <v>8</v>
      </c>
      <c r="F22" s="76">
        <v>300</v>
      </c>
      <c r="G22" s="78"/>
      <c r="H22" s="76">
        <v>0</v>
      </c>
      <c r="I22" s="73"/>
      <c r="J22" s="76">
        <v>150</v>
      </c>
      <c r="K22" s="73"/>
      <c r="L22" s="80"/>
      <c r="M22" s="11">
        <v>0.27</v>
      </c>
    </row>
    <row r="23" spans="1:13" ht="24.95" customHeight="1" x14ac:dyDescent="0.25">
      <c r="A23" s="72" t="s">
        <v>546</v>
      </c>
      <c r="B23" s="78" t="s">
        <v>573</v>
      </c>
      <c r="C23" s="74"/>
      <c r="D23" s="74" t="s">
        <v>213</v>
      </c>
      <c r="E23" s="75">
        <v>8</v>
      </c>
      <c r="F23" s="76">
        <v>700</v>
      </c>
      <c r="G23" s="78"/>
      <c r="H23" s="76">
        <v>90</v>
      </c>
      <c r="I23" s="73"/>
      <c r="J23" s="76">
        <v>350</v>
      </c>
      <c r="K23" s="73"/>
      <c r="L23" s="80"/>
      <c r="M23" s="11">
        <v>0.86</v>
      </c>
    </row>
    <row r="24" spans="1:13" ht="24.95" customHeight="1" x14ac:dyDescent="0.25">
      <c r="A24" s="72" t="s">
        <v>547</v>
      </c>
      <c r="B24" s="78" t="s">
        <v>990</v>
      </c>
      <c r="C24" s="74"/>
      <c r="D24" s="74" t="s">
        <v>213</v>
      </c>
      <c r="E24" s="75">
        <v>8</v>
      </c>
      <c r="F24" s="76">
        <v>700</v>
      </c>
      <c r="G24" s="78"/>
      <c r="H24" s="76">
        <v>375</v>
      </c>
      <c r="I24" s="73"/>
      <c r="J24" s="76">
        <v>425</v>
      </c>
      <c r="K24" s="73"/>
      <c r="L24" s="80"/>
      <c r="M24" s="11">
        <v>2.63</v>
      </c>
    </row>
    <row r="25" spans="1:13" ht="24.95" customHeight="1" x14ac:dyDescent="0.25">
      <c r="A25" s="72" t="s">
        <v>548</v>
      </c>
      <c r="B25" s="78" t="s">
        <v>991</v>
      </c>
      <c r="C25" s="74"/>
      <c r="D25" s="74" t="s">
        <v>213</v>
      </c>
      <c r="E25" s="75">
        <v>8</v>
      </c>
      <c r="F25" s="76">
        <v>650</v>
      </c>
      <c r="G25" s="78"/>
      <c r="H25" s="76">
        <v>115</v>
      </c>
      <c r="I25" s="73"/>
      <c r="J25" s="76">
        <v>325</v>
      </c>
      <c r="K25" s="73"/>
      <c r="L25" s="80"/>
      <c r="M25" s="11">
        <v>1.31</v>
      </c>
    </row>
    <row r="26" spans="1:13" ht="24.95" customHeight="1" x14ac:dyDescent="0.25">
      <c r="A26" s="72" t="s">
        <v>549</v>
      </c>
      <c r="B26" s="78" t="s">
        <v>574</v>
      </c>
      <c r="C26" s="74"/>
      <c r="D26" s="74" t="s">
        <v>213</v>
      </c>
      <c r="E26" s="75">
        <v>8</v>
      </c>
      <c r="F26" s="76">
        <v>550</v>
      </c>
      <c r="G26" s="78"/>
      <c r="H26" s="76">
        <v>480</v>
      </c>
      <c r="I26" s="73"/>
      <c r="J26" s="76">
        <v>480</v>
      </c>
      <c r="K26" s="73"/>
      <c r="L26" s="80"/>
      <c r="M26" s="11">
        <v>1.98</v>
      </c>
    </row>
    <row r="27" spans="1:13" ht="24.95" customHeight="1" x14ac:dyDescent="0.25">
      <c r="A27" s="72" t="s">
        <v>550</v>
      </c>
      <c r="B27" s="78" t="s">
        <v>992</v>
      </c>
      <c r="C27" s="74"/>
      <c r="D27" s="74" t="s">
        <v>213</v>
      </c>
      <c r="E27" s="75">
        <v>8</v>
      </c>
      <c r="F27" s="76">
        <v>550</v>
      </c>
      <c r="G27" s="78"/>
      <c r="H27" s="76">
        <v>0</v>
      </c>
      <c r="I27" s="73"/>
      <c r="J27" s="76">
        <v>275</v>
      </c>
      <c r="K27" s="73"/>
      <c r="L27" s="80"/>
      <c r="M27" s="11">
        <v>0.59</v>
      </c>
    </row>
    <row r="28" spans="1:13" ht="24.95" customHeight="1" x14ac:dyDescent="0.25">
      <c r="A28" s="72" t="s">
        <v>551</v>
      </c>
      <c r="B28" s="78" t="s">
        <v>575</v>
      </c>
      <c r="C28" s="74"/>
      <c r="D28" s="74" t="s">
        <v>213</v>
      </c>
      <c r="E28" s="75">
        <v>6</v>
      </c>
      <c r="F28" s="76">
        <v>200</v>
      </c>
      <c r="G28" s="78"/>
      <c r="H28" s="76">
        <v>50</v>
      </c>
      <c r="I28" s="73"/>
      <c r="J28" s="76">
        <v>100</v>
      </c>
      <c r="K28" s="73"/>
      <c r="L28" s="79"/>
      <c r="M28" s="11">
        <v>0.25</v>
      </c>
    </row>
    <row r="29" spans="1:13" ht="24.95" customHeight="1" x14ac:dyDescent="0.25">
      <c r="A29" s="72" t="s">
        <v>552</v>
      </c>
      <c r="B29" s="78" t="s">
        <v>576</v>
      </c>
      <c r="C29" s="74"/>
      <c r="D29" s="74" t="s">
        <v>213</v>
      </c>
      <c r="E29" s="75">
        <v>6</v>
      </c>
      <c r="F29" s="76">
        <v>250</v>
      </c>
      <c r="G29" s="78"/>
      <c r="H29" s="76">
        <v>90</v>
      </c>
      <c r="I29" s="73"/>
      <c r="J29" s="76">
        <v>155</v>
      </c>
      <c r="K29" s="73"/>
      <c r="L29" s="80"/>
      <c r="M29" s="11">
        <v>0.46</v>
      </c>
    </row>
    <row r="30" spans="1:13" ht="24.95" customHeight="1" x14ac:dyDescent="0.25">
      <c r="A30" s="72" t="s">
        <v>553</v>
      </c>
      <c r="B30" s="78" t="s">
        <v>993</v>
      </c>
      <c r="C30" s="74"/>
      <c r="D30" s="74" t="s">
        <v>213</v>
      </c>
      <c r="E30" s="75">
        <v>10</v>
      </c>
      <c r="F30" s="76">
        <v>900</v>
      </c>
      <c r="G30" s="78"/>
      <c r="H30" s="76">
        <v>395</v>
      </c>
      <c r="I30" s="73"/>
      <c r="J30" s="76">
        <v>460</v>
      </c>
      <c r="K30" s="73"/>
      <c r="L30" s="80"/>
      <c r="M30" s="11">
        <v>0.66</v>
      </c>
    </row>
    <row r="31" spans="1:13" ht="25.5" customHeight="1" x14ac:dyDescent="0.25">
      <c r="A31" s="72" t="s">
        <v>554</v>
      </c>
      <c r="B31" s="81" t="s">
        <v>577</v>
      </c>
      <c r="C31" s="82"/>
      <c r="D31" s="74" t="s">
        <v>213</v>
      </c>
      <c r="E31" s="83">
        <v>8</v>
      </c>
      <c r="F31" s="84">
        <v>400</v>
      </c>
      <c r="G31" s="81"/>
      <c r="H31" s="84">
        <v>400</v>
      </c>
      <c r="I31" s="85"/>
      <c r="J31" s="84">
        <v>400</v>
      </c>
      <c r="K31" s="85"/>
      <c r="L31" s="86"/>
      <c r="M31" s="11">
        <v>1.0900000000000001</v>
      </c>
    </row>
    <row r="32" spans="1:13" ht="25.5" customHeight="1" x14ac:dyDescent="0.25">
      <c r="A32" s="72" t="s">
        <v>555</v>
      </c>
      <c r="B32" s="78" t="s">
        <v>994</v>
      </c>
      <c r="C32" s="87"/>
      <c r="D32" s="74" t="s">
        <v>213</v>
      </c>
      <c r="E32" s="87">
        <v>8</v>
      </c>
      <c r="F32" s="88">
        <v>300</v>
      </c>
      <c r="G32" s="78"/>
      <c r="H32" s="88">
        <v>90</v>
      </c>
      <c r="I32" s="78"/>
      <c r="J32" s="88">
        <v>150</v>
      </c>
      <c r="K32" s="78"/>
      <c r="L32" s="80"/>
      <c r="M32" s="11">
        <v>0.27</v>
      </c>
    </row>
    <row r="33" spans="1:13" ht="25.5" customHeight="1" x14ac:dyDescent="0.25">
      <c r="A33" s="72" t="s">
        <v>556</v>
      </c>
      <c r="B33" s="78" t="s">
        <v>578</v>
      </c>
      <c r="C33" s="87"/>
      <c r="D33" s="74" t="s">
        <v>213</v>
      </c>
      <c r="E33" s="87">
        <v>8</v>
      </c>
      <c r="F33" s="88">
        <v>650</v>
      </c>
      <c r="G33" s="78"/>
      <c r="H33" s="88">
        <v>85</v>
      </c>
      <c r="I33" s="78"/>
      <c r="J33" s="88">
        <v>325</v>
      </c>
      <c r="K33" s="78"/>
      <c r="L33" s="80"/>
      <c r="M33" s="11">
        <v>1.31</v>
      </c>
    </row>
    <row r="34" spans="1:13" ht="24.95" customHeight="1" x14ac:dyDescent="0.25">
      <c r="A34" s="72" t="s">
        <v>557</v>
      </c>
      <c r="B34" s="78" t="s">
        <v>579</v>
      </c>
      <c r="C34" s="74"/>
      <c r="D34" s="74" t="s">
        <v>213</v>
      </c>
      <c r="E34" s="75">
        <v>8</v>
      </c>
      <c r="F34" s="76">
        <v>650</v>
      </c>
      <c r="G34" s="78"/>
      <c r="H34" s="76">
        <v>170</v>
      </c>
      <c r="I34" s="73"/>
      <c r="J34" s="76">
        <v>645</v>
      </c>
      <c r="K34" s="73"/>
      <c r="L34" s="80"/>
      <c r="M34" s="11">
        <v>4.12</v>
      </c>
    </row>
    <row r="35" spans="1:13" ht="24.95" customHeight="1" x14ac:dyDescent="0.25">
      <c r="A35" s="72" t="s">
        <v>558</v>
      </c>
      <c r="B35" s="78" t="s">
        <v>580</v>
      </c>
      <c r="C35" s="74"/>
      <c r="D35" s="74"/>
      <c r="E35" s="75">
        <v>14</v>
      </c>
      <c r="F35" s="76">
        <v>1700</v>
      </c>
      <c r="G35" s="78"/>
      <c r="H35" s="76">
        <v>0</v>
      </c>
      <c r="I35" s="73"/>
      <c r="J35" s="76">
        <v>850</v>
      </c>
      <c r="K35" s="73"/>
      <c r="L35" s="80"/>
      <c r="M35" s="11">
        <v>1.72</v>
      </c>
    </row>
    <row r="36" spans="1:13" ht="24.95" customHeight="1" x14ac:dyDescent="0.25">
      <c r="A36" s="72" t="s">
        <v>559</v>
      </c>
      <c r="B36" s="78" t="s">
        <v>581</v>
      </c>
      <c r="C36" s="74"/>
      <c r="D36" s="74" t="s">
        <v>213</v>
      </c>
      <c r="E36" s="75">
        <v>14</v>
      </c>
      <c r="F36" s="76">
        <v>1700</v>
      </c>
      <c r="G36" s="78"/>
      <c r="H36" s="76">
        <v>0</v>
      </c>
      <c r="I36" s="73"/>
      <c r="J36" s="76">
        <v>850</v>
      </c>
      <c r="K36" s="73"/>
      <c r="L36" s="80"/>
      <c r="M36" s="11">
        <v>2.68</v>
      </c>
    </row>
    <row r="37" spans="1:13" ht="25.5" customHeight="1" x14ac:dyDescent="0.25">
      <c r="A37" s="72"/>
      <c r="B37" s="78"/>
      <c r="C37" s="87"/>
      <c r="D37" s="87"/>
      <c r="E37" s="87"/>
      <c r="F37" s="215">
        <f>SUM(F8:F36)</f>
        <v>20150</v>
      </c>
      <c r="G37" s="215">
        <f>SUM(G8:G36)</f>
        <v>0</v>
      </c>
      <c r="H37" s="88"/>
      <c r="I37" s="78"/>
      <c r="J37" s="215">
        <f>SUM(J8:J36)</f>
        <v>12380</v>
      </c>
      <c r="K37" s="215">
        <f>SUM(K8:K36)</f>
        <v>0</v>
      </c>
      <c r="L37" s="80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</row>
    <row r="40" spans="1:13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3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50" spans="1:1" x14ac:dyDescent="0.25">
      <c r="A50" s="96"/>
    </row>
    <row r="51" spans="1:1" x14ac:dyDescent="0.25">
      <c r="A51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5E088-0309-41E0-B2D4-25FA066E4DC9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2.8554687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586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763</v>
      </c>
      <c r="B8" s="73" t="s">
        <v>830</v>
      </c>
      <c r="C8" s="74"/>
      <c r="D8" s="74" t="s">
        <v>213</v>
      </c>
      <c r="E8" s="75">
        <v>8</v>
      </c>
      <c r="F8" s="76">
        <v>600</v>
      </c>
      <c r="G8" s="73"/>
      <c r="H8" s="76">
        <v>390</v>
      </c>
      <c r="I8" s="73"/>
      <c r="J8" s="76">
        <v>390</v>
      </c>
      <c r="K8" s="73"/>
      <c r="L8" s="77"/>
      <c r="M8" s="317">
        <v>1.1100000000000001</v>
      </c>
    </row>
    <row r="9" spans="1:13" ht="24.95" customHeight="1" x14ac:dyDescent="0.25">
      <c r="A9" s="72" t="s">
        <v>764</v>
      </c>
      <c r="B9" s="78" t="s">
        <v>831</v>
      </c>
      <c r="C9" s="74"/>
      <c r="D9" s="74" t="s">
        <v>213</v>
      </c>
      <c r="E9" s="75">
        <v>8</v>
      </c>
      <c r="F9" s="76">
        <v>500</v>
      </c>
      <c r="G9" s="78"/>
      <c r="H9" s="76">
        <v>105</v>
      </c>
      <c r="I9" s="73"/>
      <c r="J9" s="76">
        <v>250</v>
      </c>
      <c r="K9" s="73"/>
      <c r="L9" s="79"/>
      <c r="M9" s="317">
        <v>0.55000000000000004</v>
      </c>
    </row>
    <row r="10" spans="1:13" ht="24.95" customHeight="1" x14ac:dyDescent="0.25">
      <c r="A10" s="72" t="s">
        <v>765</v>
      </c>
      <c r="B10" s="78" t="s">
        <v>832</v>
      </c>
      <c r="C10" s="74"/>
      <c r="D10" s="74" t="s">
        <v>213</v>
      </c>
      <c r="E10" s="75">
        <v>16</v>
      </c>
      <c r="F10" s="76">
        <v>2050</v>
      </c>
      <c r="G10" s="78"/>
      <c r="H10" s="76">
        <v>0</v>
      </c>
      <c r="I10" s="73"/>
      <c r="J10" s="76">
        <v>1025</v>
      </c>
      <c r="K10" s="73"/>
      <c r="L10" s="80"/>
      <c r="M10" s="317">
        <v>2.15</v>
      </c>
    </row>
    <row r="11" spans="1:13" ht="24.95" customHeight="1" x14ac:dyDescent="0.25">
      <c r="A11" s="72" t="s">
        <v>766</v>
      </c>
      <c r="B11" s="78" t="s">
        <v>833</v>
      </c>
      <c r="C11" s="74"/>
      <c r="D11" s="74" t="s">
        <v>213</v>
      </c>
      <c r="E11" s="75">
        <v>14</v>
      </c>
      <c r="F11" s="76">
        <v>1750</v>
      </c>
      <c r="G11" s="78"/>
      <c r="H11" s="76">
        <v>0</v>
      </c>
      <c r="I11" s="73"/>
      <c r="J11" s="76">
        <v>875</v>
      </c>
      <c r="K11" s="73"/>
      <c r="L11" s="80"/>
      <c r="M11" s="317">
        <v>2.99</v>
      </c>
    </row>
    <row r="12" spans="1:13" ht="24.95" customHeight="1" x14ac:dyDescent="0.25">
      <c r="A12" s="72" t="s">
        <v>767</v>
      </c>
      <c r="B12" s="78" t="s">
        <v>834</v>
      </c>
      <c r="C12" s="74"/>
      <c r="D12" s="74" t="s">
        <v>213</v>
      </c>
      <c r="E12" s="75">
        <v>10</v>
      </c>
      <c r="F12" s="76">
        <v>850</v>
      </c>
      <c r="G12" s="78"/>
      <c r="H12" s="76">
        <v>225</v>
      </c>
      <c r="I12" s="73"/>
      <c r="J12" s="76">
        <v>425</v>
      </c>
      <c r="K12" s="73"/>
      <c r="L12" s="80"/>
      <c r="M12" s="317">
        <v>0.98</v>
      </c>
    </row>
    <row r="13" spans="1:13" ht="24.95" customHeight="1" x14ac:dyDescent="0.25">
      <c r="A13" s="72" t="s">
        <v>768</v>
      </c>
      <c r="B13" s="78" t="s">
        <v>835</v>
      </c>
      <c r="C13" s="74"/>
      <c r="D13" s="74" t="s">
        <v>213</v>
      </c>
      <c r="E13" s="75">
        <v>10</v>
      </c>
      <c r="F13" s="76">
        <v>1000</v>
      </c>
      <c r="G13" s="78"/>
      <c r="H13" s="76">
        <v>1000</v>
      </c>
      <c r="I13" s="73"/>
      <c r="J13" s="76">
        <v>1000</v>
      </c>
      <c r="K13" s="73"/>
      <c r="L13" s="79"/>
      <c r="M13" s="317">
        <v>4.43</v>
      </c>
    </row>
    <row r="14" spans="1:13" ht="24.95" customHeight="1" x14ac:dyDescent="0.25">
      <c r="A14" s="72" t="s">
        <v>769</v>
      </c>
      <c r="B14" s="78" t="s">
        <v>836</v>
      </c>
      <c r="C14" s="74"/>
      <c r="D14" s="74" t="s">
        <v>213</v>
      </c>
      <c r="E14" s="75">
        <v>8</v>
      </c>
      <c r="F14" s="76">
        <v>550</v>
      </c>
      <c r="G14" s="78"/>
      <c r="H14" s="76">
        <v>45</v>
      </c>
      <c r="I14" s="73"/>
      <c r="J14" s="76">
        <v>275</v>
      </c>
      <c r="K14" s="73"/>
      <c r="L14" s="80"/>
      <c r="M14" s="317">
        <v>0.62</v>
      </c>
    </row>
    <row r="15" spans="1:13" ht="24.95" customHeight="1" x14ac:dyDescent="0.25">
      <c r="A15" s="72" t="s">
        <v>770</v>
      </c>
      <c r="B15" s="78" t="s">
        <v>837</v>
      </c>
      <c r="C15" s="74"/>
      <c r="D15" s="74" t="s">
        <v>213</v>
      </c>
      <c r="E15" s="75">
        <v>6</v>
      </c>
      <c r="F15" s="76">
        <v>100</v>
      </c>
      <c r="G15" s="78"/>
      <c r="H15" s="76">
        <v>100</v>
      </c>
      <c r="I15" s="73"/>
      <c r="J15" s="76">
        <v>100</v>
      </c>
      <c r="K15" s="73"/>
      <c r="L15" s="80"/>
      <c r="M15" s="317">
        <v>0.14000000000000001</v>
      </c>
    </row>
    <row r="16" spans="1:13" ht="24.95" customHeight="1" x14ac:dyDescent="0.25">
      <c r="A16" s="72" t="s">
        <v>771</v>
      </c>
      <c r="B16" s="78" t="s">
        <v>838</v>
      </c>
      <c r="C16" s="74"/>
      <c r="D16" s="74" t="s">
        <v>213</v>
      </c>
      <c r="E16" s="75">
        <v>8</v>
      </c>
      <c r="F16" s="76">
        <v>300</v>
      </c>
      <c r="G16" s="78"/>
      <c r="H16" s="76">
        <v>270</v>
      </c>
      <c r="I16" s="73"/>
      <c r="J16" s="76">
        <v>270</v>
      </c>
      <c r="K16" s="73"/>
      <c r="L16" s="79"/>
      <c r="M16" s="317">
        <v>0.6</v>
      </c>
    </row>
    <row r="17" spans="1:13" ht="24.95" customHeight="1" x14ac:dyDescent="0.25">
      <c r="A17" s="72" t="s">
        <v>772</v>
      </c>
      <c r="B17" s="78" t="s">
        <v>839</v>
      </c>
      <c r="C17" s="74"/>
      <c r="D17" s="74" t="s">
        <v>213</v>
      </c>
      <c r="E17" s="75">
        <v>8</v>
      </c>
      <c r="F17" s="76">
        <v>400</v>
      </c>
      <c r="G17" s="78"/>
      <c r="H17" s="76">
        <v>80</v>
      </c>
      <c r="I17" s="73"/>
      <c r="J17" s="75">
        <v>200</v>
      </c>
      <c r="K17" s="73"/>
      <c r="L17" s="80"/>
      <c r="M17" s="317">
        <v>0.4</v>
      </c>
    </row>
    <row r="18" spans="1:13" ht="24.95" customHeight="1" x14ac:dyDescent="0.25">
      <c r="A18" s="72" t="s">
        <v>773</v>
      </c>
      <c r="B18" s="78" t="s">
        <v>840</v>
      </c>
      <c r="C18" s="74"/>
      <c r="D18" s="74" t="s">
        <v>213</v>
      </c>
      <c r="E18" s="75">
        <v>10</v>
      </c>
      <c r="F18" s="76">
        <v>1000</v>
      </c>
      <c r="G18" s="78"/>
      <c r="H18" s="76">
        <v>180</v>
      </c>
      <c r="I18" s="73"/>
      <c r="J18" s="76">
        <v>500</v>
      </c>
      <c r="K18" s="73"/>
      <c r="L18" s="80"/>
      <c r="M18" s="317">
        <v>2.2000000000000002</v>
      </c>
    </row>
    <row r="19" spans="1:13" ht="24.95" customHeight="1" x14ac:dyDescent="0.25">
      <c r="A19" s="72" t="s">
        <v>774</v>
      </c>
      <c r="B19" s="78" t="s">
        <v>841</v>
      </c>
      <c r="C19" s="74"/>
      <c r="D19" s="74" t="s">
        <v>213</v>
      </c>
      <c r="E19" s="75">
        <v>8</v>
      </c>
      <c r="F19" s="76">
        <v>450</v>
      </c>
      <c r="G19" s="78"/>
      <c r="H19" s="76">
        <v>270</v>
      </c>
      <c r="I19" s="73"/>
      <c r="J19" s="76">
        <v>270</v>
      </c>
      <c r="K19" s="73"/>
      <c r="L19" s="80"/>
      <c r="M19" s="317">
        <v>0.6</v>
      </c>
    </row>
    <row r="20" spans="1:13" ht="24.95" customHeight="1" x14ac:dyDescent="0.25">
      <c r="A20" s="72" t="s">
        <v>775</v>
      </c>
      <c r="B20" s="78" t="s">
        <v>842</v>
      </c>
      <c r="C20" s="74"/>
      <c r="D20" s="74" t="s">
        <v>213</v>
      </c>
      <c r="E20" s="75">
        <v>6</v>
      </c>
      <c r="F20" s="76">
        <v>200</v>
      </c>
      <c r="G20" s="78"/>
      <c r="H20" s="76">
        <v>80</v>
      </c>
      <c r="I20" s="73"/>
      <c r="J20" s="76">
        <v>100</v>
      </c>
      <c r="K20" s="73"/>
      <c r="L20" s="80"/>
      <c r="M20" s="317">
        <v>0.18</v>
      </c>
    </row>
    <row r="21" spans="1:13" ht="24.95" customHeight="1" x14ac:dyDescent="0.25">
      <c r="A21" s="72" t="s">
        <v>776</v>
      </c>
      <c r="B21" s="78" t="s">
        <v>843</v>
      </c>
      <c r="C21" s="74"/>
      <c r="D21" s="74" t="s">
        <v>213</v>
      </c>
      <c r="E21" s="75">
        <v>8</v>
      </c>
      <c r="F21" s="76">
        <v>400</v>
      </c>
      <c r="G21" s="78"/>
      <c r="H21" s="76">
        <v>250</v>
      </c>
      <c r="I21" s="73"/>
      <c r="J21" s="76">
        <v>250</v>
      </c>
      <c r="K21" s="73"/>
      <c r="L21" s="80"/>
      <c r="M21" s="317">
        <v>0.85</v>
      </c>
    </row>
    <row r="22" spans="1:13" ht="24.95" customHeight="1" x14ac:dyDescent="0.25">
      <c r="A22" s="72" t="s">
        <v>777</v>
      </c>
      <c r="B22" s="78" t="s">
        <v>844</v>
      </c>
      <c r="C22" s="74"/>
      <c r="D22" s="74" t="s">
        <v>213</v>
      </c>
      <c r="E22" s="75">
        <v>8</v>
      </c>
      <c r="F22" s="76">
        <v>400</v>
      </c>
      <c r="G22" s="78"/>
      <c r="H22" s="76">
        <v>280</v>
      </c>
      <c r="I22" s="73"/>
      <c r="J22" s="76">
        <v>280</v>
      </c>
      <c r="K22" s="73"/>
      <c r="L22" s="80"/>
      <c r="M22" s="317">
        <v>1.03</v>
      </c>
    </row>
    <row r="23" spans="1:13" ht="24.95" customHeight="1" x14ac:dyDescent="0.25">
      <c r="A23" s="72" t="s">
        <v>778</v>
      </c>
      <c r="B23" s="78" t="s">
        <v>845</v>
      </c>
      <c r="C23" s="74"/>
      <c r="D23" s="74" t="s">
        <v>213</v>
      </c>
      <c r="E23" s="75">
        <v>8</v>
      </c>
      <c r="F23" s="76">
        <v>400</v>
      </c>
      <c r="G23" s="78"/>
      <c r="H23" s="76">
        <v>280</v>
      </c>
      <c r="I23" s="73"/>
      <c r="J23" s="76">
        <v>280</v>
      </c>
      <c r="K23" s="73"/>
      <c r="L23" s="80"/>
      <c r="M23" s="317">
        <v>1.03</v>
      </c>
    </row>
    <row r="24" spans="1:13" ht="24.95" customHeight="1" x14ac:dyDescent="0.25">
      <c r="A24" s="72" t="s">
        <v>779</v>
      </c>
      <c r="B24" s="78" t="s">
        <v>846</v>
      </c>
      <c r="C24" s="74"/>
      <c r="D24" s="74" t="s">
        <v>213</v>
      </c>
      <c r="E24" s="75">
        <v>8</v>
      </c>
      <c r="F24" s="76">
        <v>400</v>
      </c>
      <c r="G24" s="78"/>
      <c r="H24" s="76">
        <v>280</v>
      </c>
      <c r="I24" s="73"/>
      <c r="J24" s="76">
        <v>280</v>
      </c>
      <c r="K24" s="73"/>
      <c r="L24" s="80"/>
      <c r="M24" s="317">
        <v>1.03</v>
      </c>
    </row>
    <row r="25" spans="1:13" ht="24.95" customHeight="1" x14ac:dyDescent="0.25">
      <c r="A25" s="72" t="s">
        <v>780</v>
      </c>
      <c r="B25" s="78" t="s">
        <v>847</v>
      </c>
      <c r="C25" s="74"/>
      <c r="D25" s="74" t="s">
        <v>213</v>
      </c>
      <c r="E25" s="75">
        <v>8</v>
      </c>
      <c r="F25" s="76">
        <v>400</v>
      </c>
      <c r="G25" s="78"/>
      <c r="H25" s="76">
        <v>280</v>
      </c>
      <c r="I25" s="73"/>
      <c r="J25" s="76">
        <v>280</v>
      </c>
      <c r="K25" s="73"/>
      <c r="L25" s="80"/>
      <c r="M25" s="317">
        <v>1.03</v>
      </c>
    </row>
    <row r="26" spans="1:13" ht="24.95" customHeight="1" x14ac:dyDescent="0.25">
      <c r="A26" s="72" t="s">
        <v>781</v>
      </c>
      <c r="B26" s="78" t="s">
        <v>848</v>
      </c>
      <c r="C26" s="74"/>
      <c r="D26" s="74" t="s">
        <v>213</v>
      </c>
      <c r="E26" s="75">
        <v>8</v>
      </c>
      <c r="F26" s="76">
        <v>400</v>
      </c>
      <c r="G26" s="78"/>
      <c r="H26" s="76">
        <v>250</v>
      </c>
      <c r="I26" s="73"/>
      <c r="J26" s="76">
        <v>250</v>
      </c>
      <c r="K26" s="73"/>
      <c r="L26" s="80"/>
      <c r="M26" s="317">
        <v>0.85</v>
      </c>
    </row>
    <row r="27" spans="1:13" ht="24.95" customHeight="1" x14ac:dyDescent="0.25">
      <c r="A27" s="72" t="s">
        <v>782</v>
      </c>
      <c r="B27" s="78" t="s">
        <v>837</v>
      </c>
      <c r="C27" s="74"/>
      <c r="D27" s="74" t="s">
        <v>213</v>
      </c>
      <c r="E27" s="74">
        <v>10</v>
      </c>
      <c r="F27" s="74">
        <v>1000</v>
      </c>
      <c r="G27" s="74"/>
      <c r="H27" s="74">
        <v>1000</v>
      </c>
      <c r="I27" s="74"/>
      <c r="J27" s="74">
        <v>1000</v>
      </c>
      <c r="K27" s="74"/>
      <c r="L27" s="80"/>
      <c r="M27" s="317">
        <v>4.43</v>
      </c>
    </row>
    <row r="28" spans="1:13" ht="24.95" customHeight="1" x14ac:dyDescent="0.25">
      <c r="A28" s="72" t="s">
        <v>783</v>
      </c>
      <c r="B28" s="78" t="s">
        <v>849</v>
      </c>
      <c r="C28" s="74"/>
      <c r="D28" s="74" t="s">
        <v>213</v>
      </c>
      <c r="E28" s="74">
        <v>8</v>
      </c>
      <c r="F28" s="74">
        <v>300</v>
      </c>
      <c r="G28" s="74"/>
      <c r="H28" s="74">
        <v>240</v>
      </c>
      <c r="I28" s="74"/>
      <c r="J28" s="74">
        <v>240</v>
      </c>
      <c r="K28" s="74"/>
      <c r="L28" s="79"/>
      <c r="M28" s="317">
        <v>0.79</v>
      </c>
    </row>
    <row r="29" spans="1:13" ht="24.95" customHeight="1" x14ac:dyDescent="0.25">
      <c r="A29" s="72" t="s">
        <v>784</v>
      </c>
      <c r="B29" s="78" t="s">
        <v>850</v>
      </c>
      <c r="C29" s="74"/>
      <c r="D29" s="74" t="s">
        <v>213</v>
      </c>
      <c r="E29" s="74">
        <v>8</v>
      </c>
      <c r="F29" s="74">
        <v>300</v>
      </c>
      <c r="G29" s="74"/>
      <c r="H29" s="74">
        <v>270</v>
      </c>
      <c r="I29" s="74"/>
      <c r="J29" s="74">
        <v>270</v>
      </c>
      <c r="K29" s="74"/>
      <c r="L29" s="80"/>
      <c r="M29" s="317">
        <v>0.98</v>
      </c>
    </row>
    <row r="30" spans="1:13" ht="25.5" customHeight="1" x14ac:dyDescent="0.25">
      <c r="A30" s="72" t="s">
        <v>785</v>
      </c>
      <c r="B30" s="81" t="s">
        <v>851</v>
      </c>
      <c r="C30" s="74"/>
      <c r="D30" s="74" t="s">
        <v>213</v>
      </c>
      <c r="E30" s="74">
        <v>8</v>
      </c>
      <c r="F30" s="74">
        <v>350</v>
      </c>
      <c r="G30" s="74"/>
      <c r="H30" s="74">
        <v>40</v>
      </c>
      <c r="I30" s="74"/>
      <c r="J30" s="74">
        <v>175</v>
      </c>
      <c r="K30" s="74"/>
      <c r="L30" s="86"/>
      <c r="M30" s="317">
        <v>0.47</v>
      </c>
    </row>
    <row r="31" spans="1:13" ht="24.95" customHeight="1" x14ac:dyDescent="0.25">
      <c r="A31" s="72" t="s">
        <v>786</v>
      </c>
      <c r="B31" s="78" t="s">
        <v>852</v>
      </c>
      <c r="C31" s="74"/>
      <c r="D31" s="74" t="s">
        <v>213</v>
      </c>
      <c r="E31" s="74">
        <v>8</v>
      </c>
      <c r="F31" s="74">
        <v>350</v>
      </c>
      <c r="G31" s="74"/>
      <c r="H31" s="74">
        <v>350</v>
      </c>
      <c r="I31" s="74"/>
      <c r="J31" s="74">
        <v>350</v>
      </c>
      <c r="K31" s="74"/>
      <c r="L31" s="80"/>
      <c r="M31" s="317">
        <v>1.66</v>
      </c>
    </row>
    <row r="32" spans="1:13" ht="24.95" customHeight="1" x14ac:dyDescent="0.25">
      <c r="A32" s="72" t="s">
        <v>787</v>
      </c>
      <c r="B32" s="78" t="s">
        <v>853</v>
      </c>
      <c r="C32" s="74"/>
      <c r="D32" s="74" t="s">
        <v>213</v>
      </c>
      <c r="E32" s="74">
        <v>8</v>
      </c>
      <c r="F32" s="74">
        <v>350</v>
      </c>
      <c r="G32" s="74"/>
      <c r="H32" s="74">
        <v>280</v>
      </c>
      <c r="I32" s="74"/>
      <c r="J32" s="74">
        <v>280</v>
      </c>
      <c r="K32" s="74"/>
      <c r="L32" s="80"/>
      <c r="M32" s="317">
        <v>1.03</v>
      </c>
    </row>
    <row r="33" spans="1:13" ht="25.5" customHeight="1" x14ac:dyDescent="0.25">
      <c r="A33" s="72" t="s">
        <v>788</v>
      </c>
      <c r="B33" s="81" t="s">
        <v>854</v>
      </c>
      <c r="C33" s="82"/>
      <c r="D33" s="74" t="s">
        <v>213</v>
      </c>
      <c r="E33" s="83">
        <v>8</v>
      </c>
      <c r="F33" s="84">
        <v>350</v>
      </c>
      <c r="G33" s="81"/>
      <c r="H33" s="84">
        <v>280</v>
      </c>
      <c r="I33" s="74"/>
      <c r="J33" s="84">
        <v>280</v>
      </c>
      <c r="K33" s="85"/>
      <c r="L33" s="86"/>
      <c r="M33" s="317">
        <v>1.03</v>
      </c>
    </row>
    <row r="34" spans="1:13" ht="25.5" customHeight="1" x14ac:dyDescent="0.25">
      <c r="A34" s="72" t="s">
        <v>789</v>
      </c>
      <c r="B34" s="78" t="s">
        <v>855</v>
      </c>
      <c r="C34" s="87"/>
      <c r="D34" s="74" t="s">
        <v>213</v>
      </c>
      <c r="E34" s="83">
        <v>8</v>
      </c>
      <c r="F34" s="84">
        <v>350</v>
      </c>
      <c r="G34" s="81"/>
      <c r="H34" s="84">
        <v>280</v>
      </c>
      <c r="I34" s="74"/>
      <c r="J34" s="84">
        <v>280</v>
      </c>
      <c r="K34" s="78"/>
      <c r="L34" s="80"/>
      <c r="M34" s="317">
        <v>1.03</v>
      </c>
    </row>
    <row r="35" spans="1:13" ht="24.95" customHeight="1" x14ac:dyDescent="0.25">
      <c r="A35" s="72" t="s">
        <v>790</v>
      </c>
      <c r="B35" s="78" t="s">
        <v>856</v>
      </c>
      <c r="C35" s="74"/>
      <c r="D35" s="74" t="s">
        <v>213</v>
      </c>
      <c r="E35" s="83">
        <v>8</v>
      </c>
      <c r="F35" s="84">
        <v>350</v>
      </c>
      <c r="G35" s="81"/>
      <c r="H35" s="84">
        <v>280</v>
      </c>
      <c r="I35" s="74"/>
      <c r="J35" s="84">
        <v>280</v>
      </c>
      <c r="K35" s="73"/>
      <c r="L35" s="80"/>
      <c r="M35" s="317">
        <v>1.03</v>
      </c>
    </row>
    <row r="36" spans="1:13" ht="25.5" customHeight="1" x14ac:dyDescent="0.25">
      <c r="A36" s="72" t="s">
        <v>791</v>
      </c>
      <c r="B36" s="81" t="s">
        <v>857</v>
      </c>
      <c r="C36" s="82"/>
      <c r="D36" s="74" t="s">
        <v>213</v>
      </c>
      <c r="E36" s="83">
        <v>8</v>
      </c>
      <c r="F36" s="84">
        <v>350</v>
      </c>
      <c r="G36" s="81"/>
      <c r="H36" s="84">
        <v>280</v>
      </c>
      <c r="I36" s="74"/>
      <c r="J36" s="84">
        <v>280</v>
      </c>
      <c r="K36" s="85"/>
      <c r="L36" s="86"/>
      <c r="M36" s="317">
        <v>1.03</v>
      </c>
    </row>
    <row r="37" spans="1:13" ht="25.5" customHeight="1" x14ac:dyDescent="0.25">
      <c r="A37" s="72" t="s">
        <v>792</v>
      </c>
      <c r="B37" s="78" t="s">
        <v>858</v>
      </c>
      <c r="C37" s="87"/>
      <c r="D37" s="74" t="s">
        <v>213</v>
      </c>
      <c r="E37" s="83">
        <v>8</v>
      </c>
      <c r="F37" s="84">
        <v>350</v>
      </c>
      <c r="G37" s="81"/>
      <c r="H37" s="84">
        <v>280</v>
      </c>
      <c r="I37" s="74"/>
      <c r="J37" s="84">
        <v>280</v>
      </c>
      <c r="K37" s="78"/>
      <c r="L37" s="80"/>
      <c r="M37" s="317">
        <v>0.85</v>
      </c>
    </row>
    <row r="38" spans="1:13" ht="25.5" customHeight="1" x14ac:dyDescent="0.25">
      <c r="A38" s="72"/>
      <c r="B38" s="78"/>
      <c r="C38" s="87"/>
      <c r="D38" s="87"/>
      <c r="E38" s="87"/>
      <c r="F38" s="215">
        <f>SUM(F8:F37)</f>
        <v>16550</v>
      </c>
      <c r="G38" s="215">
        <f>SUM(G8:G37)</f>
        <v>0</v>
      </c>
      <c r="H38" s="88"/>
      <c r="I38" s="78"/>
      <c r="J38" s="215">
        <f>SUM(J8:J37)</f>
        <v>11015</v>
      </c>
      <c r="K38" s="215">
        <f>SUM(K8:K37)</f>
        <v>0</v>
      </c>
      <c r="L38" s="80"/>
    </row>
    <row r="39" spans="1:13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3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FA41C-F4BC-438F-B5EB-DE10D0999AC1}">
  <sheetPr>
    <pageSetUpPr fitToPage="1"/>
  </sheetPr>
  <dimension ref="A1:M52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2.8554687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586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793</v>
      </c>
      <c r="B8" s="73" t="s">
        <v>859</v>
      </c>
      <c r="C8" s="74"/>
      <c r="D8" s="74" t="s">
        <v>213</v>
      </c>
      <c r="E8" s="75">
        <v>8</v>
      </c>
      <c r="F8" s="76">
        <v>450</v>
      </c>
      <c r="G8" s="73"/>
      <c r="H8" s="76">
        <v>250</v>
      </c>
      <c r="I8" s="73"/>
      <c r="J8" s="76">
        <v>250</v>
      </c>
      <c r="K8" s="73"/>
      <c r="L8" s="77"/>
      <c r="M8" s="317">
        <v>0.85</v>
      </c>
    </row>
    <row r="9" spans="1:13" ht="24.95" customHeight="1" x14ac:dyDescent="0.25">
      <c r="A9" s="72" t="s">
        <v>794</v>
      </c>
      <c r="B9" s="78" t="s">
        <v>860</v>
      </c>
      <c r="C9" s="74"/>
      <c r="D9" s="74" t="s">
        <v>213</v>
      </c>
      <c r="E9" s="75">
        <v>8</v>
      </c>
      <c r="F9" s="76">
        <v>450</v>
      </c>
      <c r="G9" s="78"/>
      <c r="H9" s="76">
        <v>270</v>
      </c>
      <c r="I9" s="73"/>
      <c r="J9" s="76">
        <v>270</v>
      </c>
      <c r="K9" s="73"/>
      <c r="L9" s="79"/>
      <c r="M9" s="317">
        <v>0.98</v>
      </c>
    </row>
    <row r="10" spans="1:13" ht="24.95" customHeight="1" x14ac:dyDescent="0.25">
      <c r="A10" s="72" t="s">
        <v>795</v>
      </c>
      <c r="B10" s="78" t="s">
        <v>861</v>
      </c>
      <c r="C10" s="74"/>
      <c r="D10" s="74" t="s">
        <v>213</v>
      </c>
      <c r="E10" s="75">
        <v>10</v>
      </c>
      <c r="F10" s="76">
        <v>1050</v>
      </c>
      <c r="G10" s="78"/>
      <c r="H10" s="76">
        <v>1050</v>
      </c>
      <c r="I10" s="73"/>
      <c r="J10" s="76">
        <v>1050</v>
      </c>
      <c r="K10" s="73"/>
      <c r="L10" s="80"/>
      <c r="M10" s="317">
        <v>4.1100000000000003</v>
      </c>
    </row>
    <row r="11" spans="1:13" ht="24.95" customHeight="1" x14ac:dyDescent="0.25">
      <c r="A11" s="72" t="s">
        <v>796</v>
      </c>
      <c r="B11" s="78" t="s">
        <v>862</v>
      </c>
      <c r="C11" s="74"/>
      <c r="D11" s="74" t="s">
        <v>213</v>
      </c>
      <c r="E11" s="75">
        <v>12</v>
      </c>
      <c r="F11" s="76">
        <v>1300</v>
      </c>
      <c r="G11" s="78"/>
      <c r="H11" s="76">
        <v>845</v>
      </c>
      <c r="I11" s="73"/>
      <c r="J11" s="76">
        <v>845</v>
      </c>
      <c r="K11" s="73"/>
      <c r="L11" s="80"/>
      <c r="M11" s="317">
        <v>2.44</v>
      </c>
    </row>
    <row r="12" spans="1:13" ht="24.95" customHeight="1" x14ac:dyDescent="0.25">
      <c r="A12" s="72" t="s">
        <v>797</v>
      </c>
      <c r="B12" s="78" t="s">
        <v>863</v>
      </c>
      <c r="C12" s="74"/>
      <c r="D12" s="74" t="s">
        <v>213</v>
      </c>
      <c r="E12" s="75">
        <v>8</v>
      </c>
      <c r="F12" s="76">
        <v>350</v>
      </c>
      <c r="G12" s="78"/>
      <c r="H12" s="76">
        <v>95</v>
      </c>
      <c r="I12" s="73"/>
      <c r="J12" s="76">
        <v>175</v>
      </c>
      <c r="K12" s="73"/>
      <c r="L12" s="80"/>
      <c r="M12" s="317">
        <v>0.34</v>
      </c>
    </row>
    <row r="13" spans="1:13" ht="24.95" customHeight="1" x14ac:dyDescent="0.25">
      <c r="A13" s="72" t="s">
        <v>798</v>
      </c>
      <c r="B13" s="78" t="s">
        <v>864</v>
      </c>
      <c r="C13" s="74"/>
      <c r="D13" s="74" t="s">
        <v>213</v>
      </c>
      <c r="E13" s="75">
        <v>8</v>
      </c>
      <c r="F13" s="76">
        <v>350</v>
      </c>
      <c r="G13" s="78"/>
      <c r="H13" s="76">
        <v>0</v>
      </c>
      <c r="I13" s="73"/>
      <c r="J13" s="76">
        <v>175</v>
      </c>
      <c r="K13" s="73"/>
      <c r="L13" s="79"/>
      <c r="M13" s="317">
        <v>0.34</v>
      </c>
    </row>
    <row r="14" spans="1:13" ht="24.95" customHeight="1" x14ac:dyDescent="0.25">
      <c r="A14" s="72" t="s">
        <v>799</v>
      </c>
      <c r="B14" s="78" t="s">
        <v>865</v>
      </c>
      <c r="C14" s="74"/>
      <c r="D14" s="74" t="s">
        <v>213</v>
      </c>
      <c r="E14" s="75">
        <v>6</v>
      </c>
      <c r="F14" s="76">
        <v>200</v>
      </c>
      <c r="G14" s="78"/>
      <c r="H14" s="76">
        <v>60</v>
      </c>
      <c r="I14" s="73"/>
      <c r="J14" s="76">
        <v>100</v>
      </c>
      <c r="K14" s="73"/>
      <c r="L14" s="80"/>
      <c r="M14" s="317">
        <v>0.18</v>
      </c>
    </row>
    <row r="15" spans="1:13" ht="24.95" customHeight="1" x14ac:dyDescent="0.25">
      <c r="A15" s="72" t="s">
        <v>800</v>
      </c>
      <c r="B15" s="78" t="s">
        <v>866</v>
      </c>
      <c r="C15" s="74"/>
      <c r="D15" s="74" t="s">
        <v>213</v>
      </c>
      <c r="E15" s="75">
        <v>8</v>
      </c>
      <c r="F15" s="76">
        <v>300</v>
      </c>
      <c r="G15" s="78"/>
      <c r="H15" s="76">
        <v>90</v>
      </c>
      <c r="I15" s="73"/>
      <c r="J15" s="76">
        <v>150</v>
      </c>
      <c r="K15" s="73"/>
      <c r="L15" s="80"/>
      <c r="M15" s="317">
        <v>0.27</v>
      </c>
    </row>
    <row r="16" spans="1:13" ht="24.95" customHeight="1" x14ac:dyDescent="0.25">
      <c r="A16" s="72" t="s">
        <v>801</v>
      </c>
      <c r="B16" s="78" t="s">
        <v>867</v>
      </c>
      <c r="C16" s="74"/>
      <c r="D16" s="74" t="s">
        <v>213</v>
      </c>
      <c r="E16" s="75">
        <v>8</v>
      </c>
      <c r="F16" s="76">
        <v>500</v>
      </c>
      <c r="G16" s="78"/>
      <c r="H16" s="76">
        <v>30</v>
      </c>
      <c r="I16" s="73"/>
      <c r="J16" s="76">
        <v>250</v>
      </c>
      <c r="K16" s="73"/>
      <c r="L16" s="79"/>
      <c r="M16" s="317">
        <v>0.55000000000000004</v>
      </c>
    </row>
    <row r="17" spans="1:12" ht="24.95" customHeight="1" x14ac:dyDescent="0.25">
      <c r="A17" s="72"/>
      <c r="B17" s="78"/>
      <c r="C17" s="74"/>
      <c r="D17" s="74"/>
      <c r="E17" s="75"/>
      <c r="F17" s="217">
        <f>SUM(F8:F16)</f>
        <v>4950</v>
      </c>
      <c r="G17" s="217">
        <f>SUM(G8:G16)</f>
        <v>0</v>
      </c>
      <c r="H17" s="76"/>
      <c r="I17" s="73"/>
      <c r="J17" s="217">
        <f>SUM(J8:J16)</f>
        <v>3265</v>
      </c>
      <c r="K17" s="217">
        <f>SUM(K8:K16)</f>
        <v>0</v>
      </c>
      <c r="L17" s="80"/>
    </row>
    <row r="18" spans="1:12" ht="24.95" customHeight="1" x14ac:dyDescent="0.25">
      <c r="A18" s="72"/>
      <c r="B18" s="78"/>
      <c r="C18" s="74"/>
      <c r="D18" s="74"/>
      <c r="E18" s="75"/>
      <c r="F18" s="76"/>
      <c r="G18" s="78"/>
      <c r="H18" s="76"/>
      <c r="I18" s="73"/>
      <c r="J18" s="76"/>
      <c r="K18" s="73"/>
      <c r="L18" s="80"/>
    </row>
    <row r="19" spans="1:12" ht="24.95" customHeight="1" x14ac:dyDescent="0.25">
      <c r="A19" s="218" t="s">
        <v>1054</v>
      </c>
      <c r="B19" s="78"/>
      <c r="C19" s="74"/>
      <c r="D19" s="74"/>
      <c r="E19" s="75"/>
      <c r="F19" s="217">
        <f>'AHU-3-1 VAV''s (1)'!F37+'AHU-3-1 VAV''s (2)'!F38+'AHU-3-1 VAV''s (3)'!F17</f>
        <v>34950</v>
      </c>
      <c r="G19" s="217">
        <f>'AHU-3-1 VAV''s (1)'!G37+'AHU-3-1 VAV''s (2)'!G38+'AHU-3-1 VAV''s (3)'!G17</f>
        <v>0</v>
      </c>
      <c r="H19" s="76"/>
      <c r="I19" s="73"/>
      <c r="J19" s="217">
        <f>'AHU-3-1 VAV''s (1)'!J37+'AHU-3-1 VAV''s (2)'!J38+'AHU-3-1 VAV''s (3)'!J17</f>
        <v>24820</v>
      </c>
      <c r="K19" s="217">
        <f>'AHU-3-1 VAV''s (1)'!K37+'AHU-3-1 VAV''s (2)'!K38+'AHU-3-1 VAV''s (3)'!K17</f>
        <v>0</v>
      </c>
      <c r="L19" s="80"/>
    </row>
    <row r="20" spans="1:12" ht="24.95" customHeight="1" x14ac:dyDescent="0.25">
      <c r="A20" s="72"/>
      <c r="B20" s="78"/>
      <c r="C20" s="74"/>
      <c r="D20" s="74"/>
      <c r="E20" s="75"/>
      <c r="F20" s="76"/>
      <c r="G20" s="78"/>
      <c r="H20" s="76"/>
      <c r="I20" s="73"/>
      <c r="J20" s="76"/>
      <c r="K20" s="73"/>
      <c r="L20" s="80"/>
    </row>
    <row r="21" spans="1:12" ht="24.95" customHeight="1" x14ac:dyDescent="0.25">
      <c r="A21" s="72"/>
      <c r="B21" s="78"/>
      <c r="C21" s="74"/>
      <c r="D21" s="74"/>
      <c r="E21" s="75"/>
      <c r="F21" s="76"/>
      <c r="G21" s="78"/>
      <c r="H21" s="76"/>
      <c r="I21" s="73"/>
      <c r="J21" s="76"/>
      <c r="K21" s="73"/>
      <c r="L21" s="80"/>
    </row>
    <row r="22" spans="1:12" ht="24.95" customHeight="1" x14ac:dyDescent="0.25">
      <c r="A22" s="72"/>
      <c r="B22" s="78"/>
      <c r="C22" s="74"/>
      <c r="D22" s="74"/>
      <c r="E22" s="75"/>
      <c r="F22" s="76"/>
      <c r="G22" s="78"/>
      <c r="H22" s="76"/>
      <c r="I22" s="73"/>
      <c r="J22" s="76"/>
      <c r="K22" s="73"/>
      <c r="L22" s="80"/>
    </row>
    <row r="23" spans="1:12" ht="24.95" customHeight="1" x14ac:dyDescent="0.25">
      <c r="A23" s="72"/>
      <c r="B23" s="78"/>
      <c r="C23" s="74"/>
      <c r="D23" s="74"/>
      <c r="E23" s="75"/>
      <c r="F23" s="76"/>
      <c r="G23" s="78"/>
      <c r="H23" s="76"/>
      <c r="I23" s="73"/>
      <c r="J23" s="76"/>
      <c r="K23" s="73"/>
      <c r="L23" s="80"/>
    </row>
    <row r="24" spans="1:12" ht="24.95" customHeight="1" x14ac:dyDescent="0.25">
      <c r="A24" s="72"/>
      <c r="B24" s="78"/>
      <c r="C24" s="74"/>
      <c r="D24" s="74"/>
      <c r="E24" s="75"/>
      <c r="F24" s="76"/>
      <c r="G24" s="78"/>
      <c r="H24" s="76"/>
      <c r="I24" s="73"/>
      <c r="J24" s="76"/>
      <c r="K24" s="73"/>
      <c r="L24" s="80"/>
    </row>
    <row r="25" spans="1:12" ht="24.95" customHeight="1" x14ac:dyDescent="0.25">
      <c r="A25" s="72"/>
      <c r="B25" s="78"/>
      <c r="C25" s="74"/>
      <c r="D25" s="74"/>
      <c r="E25" s="75"/>
      <c r="F25" s="76"/>
      <c r="G25" s="78"/>
      <c r="H25" s="76"/>
      <c r="I25" s="73"/>
      <c r="J25" s="76"/>
      <c r="K25" s="73"/>
      <c r="L25" s="80"/>
    </row>
    <row r="26" spans="1:12" ht="24.95" customHeight="1" x14ac:dyDescent="0.25">
      <c r="A26" s="72"/>
      <c r="B26" s="78"/>
      <c r="C26" s="74"/>
      <c r="D26" s="74"/>
      <c r="E26" s="75"/>
      <c r="F26" s="76"/>
      <c r="G26" s="78"/>
      <c r="H26" s="76"/>
      <c r="I26" s="73"/>
      <c r="J26" s="76"/>
      <c r="K26" s="73"/>
      <c r="L26" s="80"/>
    </row>
    <row r="27" spans="1:12" ht="24.95" customHeight="1" x14ac:dyDescent="0.25">
      <c r="A27" s="72"/>
      <c r="B27" s="78"/>
      <c r="C27" s="74"/>
      <c r="D27" s="74"/>
      <c r="E27" s="74"/>
      <c r="F27" s="74"/>
      <c r="G27" s="74"/>
      <c r="H27" s="74"/>
      <c r="I27" s="74"/>
      <c r="J27" s="74"/>
      <c r="K27" s="74"/>
      <c r="L27" s="80"/>
    </row>
    <row r="28" spans="1:12" ht="24.95" customHeight="1" x14ac:dyDescent="0.25">
      <c r="A28" s="72"/>
      <c r="B28" s="78"/>
      <c r="C28" s="74"/>
      <c r="D28" s="74"/>
      <c r="E28" s="74"/>
      <c r="F28" s="74"/>
      <c r="G28" s="74"/>
      <c r="H28" s="74"/>
      <c r="I28" s="74"/>
      <c r="J28" s="74"/>
      <c r="K28" s="74"/>
      <c r="L28" s="79"/>
    </row>
    <row r="29" spans="1:12" ht="24.95" customHeight="1" x14ac:dyDescent="0.25">
      <c r="A29" s="72"/>
      <c r="B29" s="78"/>
      <c r="C29" s="74"/>
      <c r="D29" s="74"/>
      <c r="E29" s="74"/>
      <c r="F29" s="74"/>
      <c r="G29" s="74"/>
      <c r="H29" s="74"/>
      <c r="I29" s="74"/>
      <c r="J29" s="74"/>
      <c r="K29" s="74"/>
      <c r="L29" s="80"/>
    </row>
    <row r="30" spans="1:12" ht="25.5" customHeight="1" x14ac:dyDescent="0.25">
      <c r="A30" s="72"/>
      <c r="B30" s="81"/>
      <c r="C30" s="74"/>
      <c r="D30" s="74"/>
      <c r="E30" s="74"/>
      <c r="F30" s="74"/>
      <c r="G30" s="74"/>
      <c r="H30" s="74"/>
      <c r="I30" s="74"/>
      <c r="J30" s="74"/>
      <c r="K30" s="74"/>
      <c r="L30" s="86"/>
    </row>
    <row r="31" spans="1:12" ht="24.95" customHeight="1" x14ac:dyDescent="0.25">
      <c r="A31" s="72"/>
      <c r="B31" s="78"/>
      <c r="C31" s="74"/>
      <c r="D31" s="74"/>
      <c r="E31" s="74"/>
      <c r="F31" s="74"/>
      <c r="G31" s="74"/>
      <c r="H31" s="74"/>
      <c r="I31" s="74"/>
      <c r="J31" s="74"/>
      <c r="K31" s="74"/>
      <c r="L31" s="80"/>
    </row>
    <row r="32" spans="1:12" ht="24.95" customHeight="1" x14ac:dyDescent="0.25">
      <c r="A32" s="72"/>
      <c r="B32" s="78"/>
      <c r="C32" s="74"/>
      <c r="D32" s="74"/>
      <c r="E32" s="74"/>
      <c r="F32" s="74"/>
      <c r="G32" s="74"/>
      <c r="H32" s="74"/>
      <c r="I32" s="74"/>
      <c r="J32" s="74"/>
      <c r="K32" s="74"/>
      <c r="L32" s="80"/>
    </row>
    <row r="33" spans="1:12" ht="25.5" customHeight="1" x14ac:dyDescent="0.25">
      <c r="A33" s="72"/>
      <c r="B33" s="81"/>
      <c r="C33" s="82"/>
      <c r="D33" s="82"/>
      <c r="E33" s="83"/>
      <c r="F33" s="84"/>
      <c r="G33" s="81"/>
      <c r="H33" s="84"/>
      <c r="I33" s="85"/>
      <c r="J33" s="84"/>
      <c r="K33" s="85"/>
      <c r="L33" s="86"/>
    </row>
    <row r="34" spans="1:12" ht="25.5" customHeight="1" x14ac:dyDescent="0.25">
      <c r="A34" s="72"/>
      <c r="B34" s="78"/>
      <c r="C34" s="87"/>
      <c r="D34" s="87"/>
      <c r="E34" s="87"/>
      <c r="F34" s="88"/>
      <c r="G34" s="78"/>
      <c r="H34" s="88"/>
      <c r="I34" s="78"/>
      <c r="J34" s="88"/>
      <c r="K34" s="78"/>
      <c r="L34" s="80"/>
    </row>
    <row r="35" spans="1:12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</row>
    <row r="36" spans="1:12" ht="25.5" customHeight="1" x14ac:dyDescent="0.25">
      <c r="A36" s="72"/>
      <c r="B36" s="81"/>
      <c r="C36" s="82"/>
      <c r="D36" s="82"/>
      <c r="E36" s="83"/>
      <c r="F36" s="84"/>
      <c r="G36" s="81"/>
      <c r="H36" s="84"/>
      <c r="I36" s="85"/>
      <c r="J36" s="84"/>
      <c r="K36" s="85"/>
      <c r="L36" s="86"/>
    </row>
    <row r="37" spans="1:12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</row>
    <row r="38" spans="1:12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2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2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2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2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418F4A-4EE6-41F5-B5FE-1BF38A06D8B8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8" sqref="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7.14062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1256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1257</v>
      </c>
      <c r="B8" s="73"/>
      <c r="C8" s="74"/>
      <c r="D8" s="74" t="s">
        <v>1098</v>
      </c>
      <c r="E8" s="75">
        <v>8</v>
      </c>
      <c r="F8" s="76">
        <v>750</v>
      </c>
      <c r="G8" s="73"/>
      <c r="H8" s="76">
        <v>750</v>
      </c>
      <c r="I8" s="73"/>
      <c r="J8" s="76">
        <v>750</v>
      </c>
      <c r="K8" s="73"/>
      <c r="L8" s="77"/>
      <c r="M8" s="317"/>
    </row>
    <row r="9" spans="1:14" ht="24.95" customHeight="1" x14ac:dyDescent="0.25">
      <c r="A9" s="72" t="s">
        <v>1259</v>
      </c>
      <c r="B9" s="73"/>
      <c r="C9" s="74"/>
      <c r="D9" s="74" t="s">
        <v>1098</v>
      </c>
      <c r="E9" s="75">
        <v>6</v>
      </c>
      <c r="F9" s="76">
        <v>100</v>
      </c>
      <c r="G9" s="73"/>
      <c r="H9" s="76">
        <v>100</v>
      </c>
      <c r="I9" s="73"/>
      <c r="J9" s="76">
        <v>100</v>
      </c>
      <c r="K9" s="73"/>
      <c r="L9" s="77"/>
      <c r="M9" s="317"/>
    </row>
    <row r="10" spans="1:14" ht="24.95" customHeight="1" x14ac:dyDescent="0.25">
      <c r="A10" s="72" t="s">
        <v>1260</v>
      </c>
      <c r="B10" s="73"/>
      <c r="C10" s="74"/>
      <c r="D10" s="74" t="s">
        <v>1098</v>
      </c>
      <c r="E10" s="75">
        <v>8</v>
      </c>
      <c r="F10" s="76">
        <v>1000</v>
      </c>
      <c r="G10" s="73"/>
      <c r="H10" s="76">
        <v>1000</v>
      </c>
      <c r="I10" s="73"/>
      <c r="J10" s="76">
        <v>1000</v>
      </c>
      <c r="K10" s="73"/>
      <c r="L10" s="77"/>
      <c r="M10" s="317"/>
    </row>
    <row r="11" spans="1:14" ht="24.95" customHeight="1" x14ac:dyDescent="0.25">
      <c r="A11" s="218" t="s">
        <v>1258</v>
      </c>
      <c r="B11" s="73"/>
      <c r="C11" s="74"/>
      <c r="D11" s="74"/>
      <c r="E11" s="75"/>
      <c r="F11" s="217">
        <f>SUM(F8:F10)</f>
        <v>1850</v>
      </c>
      <c r="G11" s="217">
        <f>SUM(G8:G10)</f>
        <v>0</v>
      </c>
      <c r="H11" s="76"/>
      <c r="I11" s="73"/>
      <c r="J11" s="217">
        <f>SUM(J8:J10)</f>
        <v>1850</v>
      </c>
      <c r="K11" s="217">
        <f>SUM(K8:K10)</f>
        <v>0</v>
      </c>
      <c r="L11" s="77"/>
      <c r="M11" s="11"/>
    </row>
    <row r="12" spans="1:14" ht="24.95" customHeight="1" x14ac:dyDescent="0.25">
      <c r="A12" s="72"/>
      <c r="B12" s="73"/>
      <c r="C12" s="74"/>
      <c r="D12" s="74"/>
      <c r="E12" s="75"/>
      <c r="F12" s="76"/>
      <c r="G12" s="73"/>
      <c r="H12" s="76"/>
      <c r="I12" s="73"/>
      <c r="J12" s="76"/>
      <c r="K12" s="73"/>
      <c r="L12" s="77"/>
      <c r="M12" s="11"/>
    </row>
    <row r="13" spans="1:14" ht="24.95" customHeight="1" x14ac:dyDescent="0.25">
      <c r="A13" s="72" t="s">
        <v>1261</v>
      </c>
      <c r="B13" s="73"/>
      <c r="C13" s="74"/>
      <c r="D13" s="74" t="s">
        <v>1150</v>
      </c>
      <c r="E13" s="75">
        <v>8</v>
      </c>
      <c r="F13" s="76">
        <v>1050</v>
      </c>
      <c r="G13" s="73"/>
      <c r="H13" s="76">
        <v>210</v>
      </c>
      <c r="I13" s="73"/>
      <c r="J13" s="76"/>
      <c r="K13" s="73"/>
      <c r="L13" s="77"/>
      <c r="M13" s="11"/>
    </row>
    <row r="14" spans="1:14" ht="24.95" customHeight="1" x14ac:dyDescent="0.25">
      <c r="A14" s="72" t="s">
        <v>1262</v>
      </c>
      <c r="B14" s="73"/>
      <c r="C14" s="74"/>
      <c r="D14" s="74" t="s">
        <v>1150</v>
      </c>
      <c r="E14" s="75">
        <v>6</v>
      </c>
      <c r="F14" s="76">
        <v>400</v>
      </c>
      <c r="G14" s="73"/>
      <c r="H14" s="76">
        <v>80</v>
      </c>
      <c r="I14" s="73"/>
      <c r="J14" s="76"/>
      <c r="K14" s="73"/>
      <c r="L14" s="77"/>
      <c r="M14" s="11"/>
    </row>
    <row r="15" spans="1:14" ht="24.95" customHeight="1" x14ac:dyDescent="0.25">
      <c r="A15" s="72" t="s">
        <v>1263</v>
      </c>
      <c r="B15" s="73"/>
      <c r="C15" s="74"/>
      <c r="D15" s="74" t="s">
        <v>1150</v>
      </c>
      <c r="E15" s="75">
        <v>10</v>
      </c>
      <c r="F15" s="76">
        <v>1300</v>
      </c>
      <c r="G15" s="73"/>
      <c r="H15" s="76">
        <v>260</v>
      </c>
      <c r="I15" s="73"/>
      <c r="J15" s="76"/>
      <c r="K15" s="73"/>
      <c r="L15" s="77"/>
      <c r="M15" s="11"/>
    </row>
    <row r="16" spans="1:14" ht="24.95" customHeight="1" x14ac:dyDescent="0.25">
      <c r="A16" s="218" t="s">
        <v>1264</v>
      </c>
      <c r="B16" s="73"/>
      <c r="C16" s="74"/>
      <c r="D16" s="74"/>
      <c r="E16" s="75"/>
      <c r="F16" s="217">
        <f>SUM(F13:F15)</f>
        <v>2750</v>
      </c>
      <c r="G16" s="217">
        <f>SUM(G13:G15)</f>
        <v>0</v>
      </c>
      <c r="H16" s="76"/>
      <c r="I16" s="73"/>
      <c r="J16" s="76"/>
      <c r="K16" s="73"/>
      <c r="L16" s="77"/>
      <c r="M16" s="11"/>
    </row>
    <row r="17" spans="1:13" ht="24.95" customHeight="1" x14ac:dyDescent="0.25">
      <c r="A17" s="72"/>
      <c r="B17" s="73"/>
      <c r="C17" s="74"/>
      <c r="D17" s="74"/>
      <c r="E17" s="75"/>
      <c r="F17" s="76"/>
      <c r="G17" s="73"/>
      <c r="H17" s="76"/>
      <c r="I17" s="73"/>
      <c r="J17" s="76"/>
      <c r="K17" s="73"/>
      <c r="L17" s="77"/>
      <c r="M17" s="11"/>
    </row>
    <row r="18" spans="1:13" ht="24.95" customHeight="1" x14ac:dyDescent="0.25">
      <c r="A18" s="72"/>
      <c r="B18" s="73"/>
      <c r="C18" s="74"/>
      <c r="D18" s="74"/>
      <c r="E18" s="75"/>
      <c r="F18" s="76"/>
      <c r="G18" s="73"/>
      <c r="H18" s="76"/>
      <c r="I18" s="73"/>
      <c r="J18" s="76"/>
      <c r="K18" s="73"/>
      <c r="L18" s="77"/>
      <c r="M18" s="11"/>
    </row>
    <row r="19" spans="1:13" ht="24.95" customHeight="1" x14ac:dyDescent="0.25">
      <c r="A19" s="72"/>
      <c r="B19" s="73"/>
      <c r="C19" s="74"/>
      <c r="D19" s="74"/>
      <c r="E19" s="75"/>
      <c r="F19" s="76"/>
      <c r="G19" s="73"/>
      <c r="H19" s="76"/>
      <c r="I19" s="73"/>
      <c r="J19" s="76"/>
      <c r="K19" s="73"/>
      <c r="L19" s="77"/>
      <c r="M19" s="11"/>
    </row>
    <row r="20" spans="1:13" ht="24.95" customHeight="1" x14ac:dyDescent="0.25">
      <c r="A20" s="72"/>
      <c r="B20" s="73"/>
      <c r="C20" s="74"/>
      <c r="D20" s="74"/>
      <c r="E20" s="75"/>
      <c r="F20" s="76"/>
      <c r="G20" s="73"/>
      <c r="H20" s="76"/>
      <c r="I20" s="73"/>
      <c r="J20" s="76"/>
      <c r="K20" s="73"/>
      <c r="L20" s="77"/>
      <c r="M20" s="11"/>
    </row>
    <row r="21" spans="1:13" ht="24.95" customHeight="1" x14ac:dyDescent="0.25">
      <c r="A21" s="72"/>
      <c r="B21" s="73"/>
      <c r="C21" s="74"/>
      <c r="D21" s="74"/>
      <c r="E21" s="75"/>
      <c r="F21" s="76"/>
      <c r="G21" s="73"/>
      <c r="H21" s="76"/>
      <c r="I21" s="73"/>
      <c r="J21" s="76"/>
      <c r="K21" s="73"/>
      <c r="L21" s="77"/>
      <c r="M21" s="11"/>
    </row>
    <row r="22" spans="1:13" ht="24.95" customHeight="1" x14ac:dyDescent="0.25">
      <c r="A22" s="72"/>
      <c r="B22" s="73"/>
      <c r="C22" s="74"/>
      <c r="D22" s="74"/>
      <c r="E22" s="75"/>
      <c r="F22" s="76"/>
      <c r="G22" s="73"/>
      <c r="H22" s="76"/>
      <c r="I22" s="73"/>
      <c r="J22" s="76"/>
      <c r="K22" s="73"/>
      <c r="L22" s="77"/>
      <c r="M22" s="11"/>
    </row>
    <row r="23" spans="1:13" ht="24.95" customHeight="1" x14ac:dyDescent="0.25">
      <c r="A23" s="72"/>
      <c r="B23" s="73"/>
      <c r="C23" s="74"/>
      <c r="D23" s="74"/>
      <c r="E23" s="75"/>
      <c r="F23" s="76"/>
      <c r="G23" s="73"/>
      <c r="H23" s="76"/>
      <c r="I23" s="73"/>
      <c r="J23" s="76"/>
      <c r="K23" s="73"/>
      <c r="L23" s="77"/>
      <c r="M23" s="11"/>
    </row>
    <row r="24" spans="1:13" ht="24.95" customHeight="1" x14ac:dyDescent="0.25">
      <c r="A24" s="72"/>
      <c r="B24" s="73"/>
      <c r="C24" s="74"/>
      <c r="D24" s="74"/>
      <c r="E24" s="75"/>
      <c r="F24" s="76"/>
      <c r="G24" s="73"/>
      <c r="H24" s="76"/>
      <c r="I24" s="73"/>
      <c r="J24" s="76"/>
      <c r="K24" s="73"/>
      <c r="L24" s="77"/>
      <c r="M24" s="11"/>
    </row>
    <row r="25" spans="1:13" ht="24.95" customHeight="1" x14ac:dyDescent="0.25">
      <c r="A25" s="72"/>
      <c r="B25" s="73"/>
      <c r="C25" s="74"/>
      <c r="D25" s="74"/>
      <c r="E25" s="75"/>
      <c r="F25" s="76"/>
      <c r="G25" s="73"/>
      <c r="H25" s="76"/>
      <c r="I25" s="73"/>
      <c r="J25" s="76"/>
      <c r="K25" s="73"/>
      <c r="L25" s="77"/>
      <c r="M25" s="11"/>
    </row>
    <row r="26" spans="1:13" ht="24.95" customHeight="1" x14ac:dyDescent="0.25">
      <c r="A26" s="72"/>
      <c r="B26" s="73"/>
      <c r="C26" s="74"/>
      <c r="D26" s="74"/>
      <c r="E26" s="75"/>
      <c r="F26" s="76"/>
      <c r="G26" s="73"/>
      <c r="H26" s="76"/>
      <c r="I26" s="73"/>
      <c r="J26" s="76"/>
      <c r="K26" s="73"/>
      <c r="L26" s="77"/>
      <c r="M26" s="11"/>
    </row>
    <row r="27" spans="1:13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77"/>
      <c r="M27" s="11"/>
    </row>
    <row r="28" spans="1:13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77"/>
      <c r="M29" s="11"/>
    </row>
    <row r="30" spans="1:13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77"/>
      <c r="M30" s="11"/>
    </row>
    <row r="31" spans="1:13" ht="25.5" customHeight="1" x14ac:dyDescent="0.25">
      <c r="A31" s="72"/>
      <c r="B31" s="78"/>
      <c r="C31" s="87"/>
      <c r="D31" s="87"/>
      <c r="E31" s="87"/>
      <c r="F31" s="88"/>
      <c r="G31" s="78"/>
      <c r="H31" s="88"/>
      <c r="I31" s="78"/>
      <c r="J31" s="88"/>
      <c r="K31" s="78"/>
      <c r="L31" s="77"/>
      <c r="M31" s="11"/>
    </row>
    <row r="32" spans="1:13" ht="25.5" customHeight="1" x14ac:dyDescent="0.25">
      <c r="A32" s="72"/>
      <c r="B32" s="78"/>
      <c r="C32" s="74"/>
      <c r="D32" s="74"/>
      <c r="E32" s="75"/>
      <c r="F32" s="76"/>
      <c r="G32" s="78"/>
      <c r="H32" s="76"/>
      <c r="I32" s="73"/>
      <c r="J32" s="76"/>
      <c r="K32" s="73"/>
      <c r="L32" s="77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ht="15.75" x14ac:dyDescent="0.25">
      <c r="A41" s="99" t="s">
        <v>1152</v>
      </c>
      <c r="B41" s="366" t="s">
        <v>1153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6">
    <mergeCell ref="B41:L41"/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284EED-317E-4587-BB9A-66B9EC251B52}">
  <sheetPr>
    <pageSetUpPr fitToPage="1"/>
  </sheetPr>
  <dimension ref="A1:N52"/>
  <sheetViews>
    <sheetView zoomScale="80" zoomScaleNormal="80" workbookViewId="0">
      <selection activeCell="H41" sqref="H41:I42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8554687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1046</v>
      </c>
      <c r="B5" s="10"/>
      <c r="C5" s="345" t="s">
        <v>1066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  <c r="I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4" ht="15.75" x14ac:dyDescent="0.25">
      <c r="A10" s="18" t="s">
        <v>5</v>
      </c>
      <c r="B10" s="358" t="s">
        <v>1297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1284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1287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1304</v>
      </c>
    </row>
    <row r="13" spans="1:14" ht="15.75" x14ac:dyDescent="0.25">
      <c r="A13" s="18" t="s">
        <v>8</v>
      </c>
      <c r="B13" s="358" t="s">
        <v>1318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1305</v>
      </c>
    </row>
    <row r="14" spans="1:14" ht="15.75" x14ac:dyDescent="0.25">
      <c r="A14" s="18" t="s">
        <v>8</v>
      </c>
      <c r="B14" s="358" t="s">
        <v>1319</v>
      </c>
      <c r="C14" s="360"/>
      <c r="D14" s="17"/>
      <c r="E14" s="18"/>
      <c r="F14" s="358"/>
      <c r="G14" s="359"/>
      <c r="H14" s="11"/>
      <c r="I14" s="11"/>
    </row>
    <row r="15" spans="1:14" ht="15.75" x14ac:dyDescent="0.25">
      <c r="A15" s="18" t="s">
        <v>79</v>
      </c>
      <c r="B15" s="358" t="s">
        <v>1320</v>
      </c>
      <c r="C15" s="360"/>
      <c r="D15" s="17"/>
      <c r="E15" s="18"/>
      <c r="F15" s="358"/>
      <c r="G15" s="359"/>
      <c r="H15" s="11"/>
      <c r="I15" s="11"/>
    </row>
    <row r="16" spans="1:14" ht="15.75" x14ac:dyDescent="0.25">
      <c r="A16" s="18" t="s">
        <v>79</v>
      </c>
      <c r="B16" s="358" t="s">
        <v>1321</v>
      </c>
      <c r="C16" s="360"/>
      <c r="D16" s="17"/>
      <c r="E16" s="20" t="s">
        <v>9</v>
      </c>
      <c r="F16" s="358"/>
      <c r="G16" s="360"/>
      <c r="H16" s="11"/>
      <c r="I16" s="11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  <c r="I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1296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 t="s">
        <v>1398</v>
      </c>
      <c r="C28" s="38"/>
      <c r="D28" s="23"/>
      <c r="E28" s="18" t="s">
        <v>18</v>
      </c>
      <c r="F28" s="37" t="s">
        <v>1077</v>
      </c>
      <c r="G28" s="38"/>
      <c r="H28" s="11"/>
      <c r="I28" s="11"/>
    </row>
    <row r="29" spans="1:9" ht="15.75" x14ac:dyDescent="0.25">
      <c r="A29" s="18" t="s">
        <v>19</v>
      </c>
      <c r="B29" s="39" t="s">
        <v>1069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1403</v>
      </c>
      <c r="C30" s="42"/>
      <c r="D30" s="23"/>
      <c r="E30" s="18" t="s">
        <v>20</v>
      </c>
      <c r="F30" s="39" t="s">
        <v>1402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  <c r="I33" s="11"/>
    </row>
    <row r="34" spans="1:9" ht="16.5" thickBot="1" x14ac:dyDescent="0.3">
      <c r="A34" s="22" t="s">
        <v>24</v>
      </c>
      <c r="B34" s="46" t="s">
        <v>1405</v>
      </c>
      <c r="C34" s="47"/>
      <c r="D34" s="23"/>
      <c r="E34" s="22" t="s">
        <v>24</v>
      </c>
      <c r="F34" s="44" t="s">
        <v>1404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1401</v>
      </c>
      <c r="C40" s="40"/>
      <c r="D40" s="23"/>
      <c r="E40" s="18" t="s">
        <v>28</v>
      </c>
      <c r="F40" s="56" t="s">
        <v>1400</v>
      </c>
      <c r="G40" s="40"/>
      <c r="H40" s="11"/>
      <c r="I40" s="11"/>
    </row>
    <row r="41" spans="1:9" ht="15.75" x14ac:dyDescent="0.25">
      <c r="A41" s="18" t="s">
        <v>29</v>
      </c>
      <c r="B41" s="31" t="s">
        <v>1407</v>
      </c>
      <c r="C41" s="40"/>
      <c r="D41" s="23"/>
      <c r="E41" s="18" t="s">
        <v>9</v>
      </c>
      <c r="F41" s="41"/>
      <c r="G41" s="38"/>
      <c r="H41" s="11" t="s">
        <v>1346</v>
      </c>
      <c r="I41" s="11">
        <v>226</v>
      </c>
    </row>
    <row r="42" spans="1:9" ht="15.75" x14ac:dyDescent="0.25">
      <c r="A42" s="18" t="s">
        <v>30</v>
      </c>
      <c r="B42" s="39" t="s">
        <v>1406</v>
      </c>
      <c r="C42" s="42"/>
      <c r="D42" s="23"/>
      <c r="E42" s="57"/>
      <c r="F42" s="58"/>
      <c r="G42" s="59"/>
      <c r="H42" s="11" t="s">
        <v>1345</v>
      </c>
      <c r="I42" s="11">
        <v>38.03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1355</v>
      </c>
      <c r="C47" s="66"/>
      <c r="D47" s="23"/>
      <c r="E47" s="67" t="s">
        <v>33</v>
      </c>
      <c r="F47" s="46" t="s">
        <v>1399</v>
      </c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14CCF-600D-456A-B4C9-551BE109287F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3.1406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868</v>
      </c>
      <c r="B8" s="73" t="s">
        <v>926</v>
      </c>
      <c r="C8" s="74"/>
      <c r="D8" s="74" t="s">
        <v>213</v>
      </c>
      <c r="E8" s="75">
        <v>8</v>
      </c>
      <c r="F8" s="76">
        <v>550</v>
      </c>
      <c r="G8" s="73"/>
      <c r="H8" s="76">
        <v>250</v>
      </c>
      <c r="I8" s="73"/>
      <c r="J8" s="76">
        <v>300</v>
      </c>
      <c r="K8" s="73"/>
      <c r="L8" s="77"/>
      <c r="M8" s="317">
        <v>1.1100000000000001</v>
      </c>
    </row>
    <row r="9" spans="1:13" ht="24.95" customHeight="1" x14ac:dyDescent="0.25">
      <c r="A9" s="72" t="s">
        <v>869</v>
      </c>
      <c r="B9" s="78" t="s">
        <v>927</v>
      </c>
      <c r="C9" s="74"/>
      <c r="D9" s="74" t="s">
        <v>213</v>
      </c>
      <c r="E9" s="75">
        <v>8</v>
      </c>
      <c r="F9" s="76">
        <v>500</v>
      </c>
      <c r="G9" s="78"/>
      <c r="H9" s="76">
        <v>280</v>
      </c>
      <c r="I9" s="73"/>
      <c r="J9" s="76">
        <v>280</v>
      </c>
      <c r="K9" s="73"/>
      <c r="L9" s="79"/>
      <c r="M9" s="317">
        <v>0.98</v>
      </c>
    </row>
    <row r="10" spans="1:13" ht="24.95" customHeight="1" x14ac:dyDescent="0.25">
      <c r="A10" s="72" t="s">
        <v>870</v>
      </c>
      <c r="B10" s="78" t="s">
        <v>928</v>
      </c>
      <c r="C10" s="74"/>
      <c r="D10" s="74" t="s">
        <v>213</v>
      </c>
      <c r="E10" s="75">
        <v>8</v>
      </c>
      <c r="F10" s="76">
        <v>500</v>
      </c>
      <c r="G10" s="78"/>
      <c r="H10" s="76">
        <v>280</v>
      </c>
      <c r="I10" s="73"/>
      <c r="J10" s="76">
        <v>280</v>
      </c>
      <c r="K10" s="73"/>
      <c r="L10" s="80"/>
      <c r="M10" s="317">
        <v>0.98</v>
      </c>
    </row>
    <row r="11" spans="1:13" ht="24.95" customHeight="1" x14ac:dyDescent="0.25">
      <c r="A11" s="72" t="s">
        <v>871</v>
      </c>
      <c r="B11" s="78" t="s">
        <v>929</v>
      </c>
      <c r="C11" s="74"/>
      <c r="D11" s="74" t="s">
        <v>213</v>
      </c>
      <c r="E11" s="75">
        <v>8</v>
      </c>
      <c r="F11" s="76">
        <v>500</v>
      </c>
      <c r="G11" s="78"/>
      <c r="H11" s="76">
        <v>250</v>
      </c>
      <c r="I11" s="73"/>
      <c r="J11" s="76">
        <v>250</v>
      </c>
      <c r="K11" s="73"/>
      <c r="L11" s="80"/>
      <c r="M11" s="317">
        <v>0.81</v>
      </c>
    </row>
    <row r="12" spans="1:13" ht="24.95" customHeight="1" x14ac:dyDescent="0.25">
      <c r="A12" s="72" t="s">
        <v>872</v>
      </c>
      <c r="B12" s="78" t="s">
        <v>930</v>
      </c>
      <c r="C12" s="74"/>
      <c r="D12" s="74" t="s">
        <v>213</v>
      </c>
      <c r="E12" s="75">
        <v>12</v>
      </c>
      <c r="F12" s="76">
        <v>1500</v>
      </c>
      <c r="G12" s="78"/>
      <c r="H12" s="76">
        <v>20</v>
      </c>
      <c r="I12" s="73"/>
      <c r="J12" s="76">
        <v>750</v>
      </c>
      <c r="K12" s="73"/>
      <c r="L12" s="80"/>
      <c r="M12" s="317">
        <v>3.33</v>
      </c>
    </row>
    <row r="13" spans="1:13" ht="24.95" customHeight="1" x14ac:dyDescent="0.25">
      <c r="A13" s="72" t="s">
        <v>873</v>
      </c>
      <c r="B13" s="78" t="s">
        <v>931</v>
      </c>
      <c r="C13" s="74"/>
      <c r="D13" s="74" t="s">
        <v>213</v>
      </c>
      <c r="E13" s="75">
        <v>8</v>
      </c>
      <c r="F13" s="76">
        <v>500</v>
      </c>
      <c r="G13" s="78"/>
      <c r="H13" s="76">
        <v>280</v>
      </c>
      <c r="I13" s="73"/>
      <c r="J13" s="76">
        <v>280</v>
      </c>
      <c r="K13" s="73"/>
      <c r="L13" s="79"/>
      <c r="M13" s="317">
        <v>0.98</v>
      </c>
    </row>
    <row r="14" spans="1:13" ht="24.95" customHeight="1" x14ac:dyDescent="0.25">
      <c r="A14" s="72" t="s">
        <v>874</v>
      </c>
      <c r="B14" s="78" t="s">
        <v>932</v>
      </c>
      <c r="C14" s="74"/>
      <c r="D14" s="74" t="s">
        <v>213</v>
      </c>
      <c r="E14" s="75">
        <v>8</v>
      </c>
      <c r="F14" s="76">
        <v>500</v>
      </c>
      <c r="G14" s="78"/>
      <c r="H14" s="76">
        <v>280</v>
      </c>
      <c r="I14" s="73"/>
      <c r="J14" s="76">
        <v>280</v>
      </c>
      <c r="K14" s="73"/>
      <c r="L14" s="80"/>
      <c r="M14" s="317">
        <v>0.98</v>
      </c>
    </row>
    <row r="15" spans="1:13" ht="24.95" customHeight="1" x14ac:dyDescent="0.25">
      <c r="A15" s="72" t="s">
        <v>875</v>
      </c>
      <c r="B15" s="78" t="s">
        <v>933</v>
      </c>
      <c r="C15" s="74"/>
      <c r="D15" s="74" t="s">
        <v>213</v>
      </c>
      <c r="E15" s="75">
        <v>8</v>
      </c>
      <c r="F15" s="76">
        <v>500</v>
      </c>
      <c r="G15" s="78"/>
      <c r="H15" s="76">
        <v>280</v>
      </c>
      <c r="I15" s="73"/>
      <c r="J15" s="76">
        <v>280</v>
      </c>
      <c r="K15" s="73"/>
      <c r="L15" s="80"/>
      <c r="M15" s="317">
        <v>0.98</v>
      </c>
    </row>
    <row r="16" spans="1:13" ht="24.95" customHeight="1" x14ac:dyDescent="0.25">
      <c r="A16" s="72" t="s">
        <v>876</v>
      </c>
      <c r="B16" s="78" t="s">
        <v>934</v>
      </c>
      <c r="C16" s="74"/>
      <c r="D16" s="74" t="s">
        <v>213</v>
      </c>
      <c r="E16" s="75">
        <v>8</v>
      </c>
      <c r="F16" s="76">
        <v>500</v>
      </c>
      <c r="G16" s="78"/>
      <c r="H16" s="76">
        <v>280</v>
      </c>
      <c r="I16" s="73"/>
      <c r="J16" s="76">
        <v>280</v>
      </c>
      <c r="K16" s="73"/>
      <c r="L16" s="79"/>
      <c r="M16" s="317">
        <v>0.98</v>
      </c>
    </row>
    <row r="17" spans="1:13" ht="24.95" customHeight="1" x14ac:dyDescent="0.25">
      <c r="A17" s="72" t="s">
        <v>877</v>
      </c>
      <c r="B17" s="78" t="s">
        <v>935</v>
      </c>
      <c r="C17" s="74"/>
      <c r="D17" s="74" t="s">
        <v>213</v>
      </c>
      <c r="E17" s="75">
        <v>8</v>
      </c>
      <c r="F17" s="76">
        <v>300</v>
      </c>
      <c r="G17" s="78"/>
      <c r="H17" s="76">
        <v>0</v>
      </c>
      <c r="I17" s="73"/>
      <c r="J17" s="75">
        <v>150</v>
      </c>
      <c r="K17" s="73"/>
      <c r="L17" s="80"/>
      <c r="M17" s="317">
        <v>0.27</v>
      </c>
    </row>
    <row r="18" spans="1:13" ht="24.95" customHeight="1" x14ac:dyDescent="0.25">
      <c r="A18" s="72" t="s">
        <v>878</v>
      </c>
      <c r="B18" s="78" t="s">
        <v>936</v>
      </c>
      <c r="C18" s="74"/>
      <c r="D18" s="74" t="s">
        <v>213</v>
      </c>
      <c r="E18" s="75">
        <v>8</v>
      </c>
      <c r="F18" s="76">
        <v>500</v>
      </c>
      <c r="G18" s="78"/>
      <c r="H18" s="76">
        <v>280</v>
      </c>
      <c r="I18" s="73"/>
      <c r="J18" s="76">
        <v>280</v>
      </c>
      <c r="K18" s="73"/>
      <c r="L18" s="80"/>
      <c r="M18" s="317">
        <v>0.98</v>
      </c>
    </row>
    <row r="19" spans="1:13" ht="24.95" customHeight="1" x14ac:dyDescent="0.25">
      <c r="A19" s="72" t="s">
        <v>879</v>
      </c>
      <c r="B19" s="78" t="s">
        <v>937</v>
      </c>
      <c r="C19" s="74"/>
      <c r="D19" s="74" t="s">
        <v>213</v>
      </c>
      <c r="E19" s="75">
        <v>8</v>
      </c>
      <c r="F19" s="76">
        <v>500</v>
      </c>
      <c r="G19" s="78"/>
      <c r="H19" s="76">
        <v>280</v>
      </c>
      <c r="I19" s="73"/>
      <c r="J19" s="76">
        <v>280</v>
      </c>
      <c r="K19" s="73"/>
      <c r="L19" s="80"/>
      <c r="M19" s="317">
        <v>0.98</v>
      </c>
    </row>
    <row r="20" spans="1:13" ht="24.95" customHeight="1" x14ac:dyDescent="0.25">
      <c r="A20" s="72" t="s">
        <v>880</v>
      </c>
      <c r="B20" s="78" t="s">
        <v>938</v>
      </c>
      <c r="C20" s="74"/>
      <c r="D20" s="74" t="s">
        <v>213</v>
      </c>
      <c r="E20" s="75">
        <v>8</v>
      </c>
      <c r="F20" s="76">
        <v>500</v>
      </c>
      <c r="G20" s="78"/>
      <c r="H20" s="76">
        <v>280</v>
      </c>
      <c r="I20" s="73"/>
      <c r="J20" s="76">
        <v>280</v>
      </c>
      <c r="K20" s="73"/>
      <c r="L20" s="80"/>
      <c r="M20" s="317">
        <v>0.98</v>
      </c>
    </row>
    <row r="21" spans="1:13" ht="24.95" customHeight="1" x14ac:dyDescent="0.25">
      <c r="A21" s="72" t="s">
        <v>881</v>
      </c>
      <c r="B21" s="78" t="s">
        <v>939</v>
      </c>
      <c r="C21" s="74"/>
      <c r="D21" s="74" t="s">
        <v>213</v>
      </c>
      <c r="E21" s="75">
        <v>8</v>
      </c>
      <c r="F21" s="76">
        <v>500</v>
      </c>
      <c r="G21" s="78"/>
      <c r="H21" s="76">
        <v>280</v>
      </c>
      <c r="I21" s="73"/>
      <c r="J21" s="76">
        <v>280</v>
      </c>
      <c r="K21" s="73"/>
      <c r="L21" s="80"/>
      <c r="M21" s="317">
        <v>0.98</v>
      </c>
    </row>
    <row r="22" spans="1:13" ht="24.95" customHeight="1" x14ac:dyDescent="0.25">
      <c r="A22" s="72" t="s">
        <v>882</v>
      </c>
      <c r="B22" s="78" t="s">
        <v>940</v>
      </c>
      <c r="C22" s="74"/>
      <c r="D22" s="74" t="s">
        <v>213</v>
      </c>
      <c r="E22" s="75">
        <v>8</v>
      </c>
      <c r="F22" s="76">
        <v>500</v>
      </c>
      <c r="G22" s="78"/>
      <c r="H22" s="76">
        <v>270</v>
      </c>
      <c r="I22" s="73"/>
      <c r="J22" s="76">
        <v>270</v>
      </c>
      <c r="K22" s="73"/>
      <c r="L22" s="80"/>
      <c r="M22" s="317">
        <v>0.92</v>
      </c>
    </row>
    <row r="23" spans="1:13" ht="24.95" customHeight="1" x14ac:dyDescent="0.25">
      <c r="A23" s="72" t="s">
        <v>883</v>
      </c>
      <c r="B23" s="78" t="s">
        <v>941</v>
      </c>
      <c r="C23" s="74"/>
      <c r="D23" s="74" t="s">
        <v>213</v>
      </c>
      <c r="E23" s="75">
        <v>8</v>
      </c>
      <c r="F23" s="76">
        <v>550</v>
      </c>
      <c r="G23" s="78"/>
      <c r="H23" s="76">
        <v>90</v>
      </c>
      <c r="I23" s="73"/>
      <c r="J23" s="76">
        <v>275</v>
      </c>
      <c r="K23" s="73"/>
      <c r="L23" s="80"/>
      <c r="M23" s="317">
        <v>0.94</v>
      </c>
    </row>
    <row r="24" spans="1:13" ht="24.95" customHeight="1" x14ac:dyDescent="0.25">
      <c r="A24" s="72" t="s">
        <v>884</v>
      </c>
      <c r="B24" s="78" t="s">
        <v>942</v>
      </c>
      <c r="C24" s="74"/>
      <c r="D24" s="74" t="s">
        <v>213</v>
      </c>
      <c r="E24" s="75">
        <v>8</v>
      </c>
      <c r="F24" s="76">
        <v>500</v>
      </c>
      <c r="G24" s="78"/>
      <c r="H24" s="76">
        <v>250</v>
      </c>
      <c r="I24" s="73"/>
      <c r="J24" s="76">
        <v>250</v>
      </c>
      <c r="K24" s="73"/>
      <c r="L24" s="80"/>
      <c r="M24" s="317">
        <v>0.81</v>
      </c>
    </row>
    <row r="25" spans="1:13" ht="24.95" customHeight="1" x14ac:dyDescent="0.25">
      <c r="A25" s="72" t="s">
        <v>885</v>
      </c>
      <c r="B25" s="78" t="s">
        <v>943</v>
      </c>
      <c r="C25" s="74"/>
      <c r="D25" s="74" t="s">
        <v>213</v>
      </c>
      <c r="E25" s="75">
        <v>8</v>
      </c>
      <c r="F25" s="76">
        <v>500</v>
      </c>
      <c r="G25" s="78"/>
      <c r="H25" s="76">
        <v>280</v>
      </c>
      <c r="I25" s="73"/>
      <c r="J25" s="76">
        <v>280</v>
      </c>
      <c r="K25" s="73"/>
      <c r="L25" s="80"/>
      <c r="M25" s="317">
        <v>0.98</v>
      </c>
    </row>
    <row r="26" spans="1:13" ht="24.95" customHeight="1" x14ac:dyDescent="0.25">
      <c r="A26" s="72" t="s">
        <v>886</v>
      </c>
      <c r="B26" s="78" t="s">
        <v>944</v>
      </c>
      <c r="C26" s="74"/>
      <c r="D26" s="74" t="s">
        <v>213</v>
      </c>
      <c r="E26" s="75">
        <v>8</v>
      </c>
      <c r="F26" s="76">
        <v>500</v>
      </c>
      <c r="G26" s="78"/>
      <c r="H26" s="76">
        <v>280</v>
      </c>
      <c r="I26" s="73"/>
      <c r="J26" s="76">
        <v>280</v>
      </c>
      <c r="K26" s="73"/>
      <c r="L26" s="80"/>
      <c r="M26" s="317">
        <v>0.98</v>
      </c>
    </row>
    <row r="27" spans="1:13" ht="24.95" customHeight="1" x14ac:dyDescent="0.25">
      <c r="A27" s="72" t="s">
        <v>887</v>
      </c>
      <c r="B27" s="78" t="s">
        <v>945</v>
      </c>
      <c r="C27" s="74"/>
      <c r="D27" s="74" t="s">
        <v>213</v>
      </c>
      <c r="E27" s="74">
        <v>8</v>
      </c>
      <c r="F27" s="74">
        <v>500</v>
      </c>
      <c r="G27" s="74"/>
      <c r="H27" s="74">
        <v>230</v>
      </c>
      <c r="I27" s="74"/>
      <c r="J27" s="74">
        <v>250</v>
      </c>
      <c r="K27" s="74"/>
      <c r="L27" s="80"/>
      <c r="M27" s="317">
        <v>0.81</v>
      </c>
    </row>
    <row r="28" spans="1:13" ht="24.95" customHeight="1" x14ac:dyDescent="0.25">
      <c r="A28" s="72" t="s">
        <v>888</v>
      </c>
      <c r="B28" s="78" t="s">
        <v>946</v>
      </c>
      <c r="C28" s="74"/>
      <c r="D28" s="74" t="s">
        <v>213</v>
      </c>
      <c r="E28" s="74">
        <v>10</v>
      </c>
      <c r="F28" s="74">
        <v>1000</v>
      </c>
      <c r="G28" s="74"/>
      <c r="H28" s="74">
        <v>1000</v>
      </c>
      <c r="I28" s="74"/>
      <c r="J28" s="74">
        <v>1000</v>
      </c>
      <c r="K28" s="74"/>
      <c r="L28" s="79"/>
      <c r="M28" s="317">
        <v>3.22</v>
      </c>
    </row>
    <row r="29" spans="1:13" ht="24.95" customHeight="1" x14ac:dyDescent="0.25">
      <c r="A29" s="72" t="s">
        <v>889</v>
      </c>
      <c r="B29" s="78" t="s">
        <v>947</v>
      </c>
      <c r="C29" s="74"/>
      <c r="D29" s="74" t="s">
        <v>213</v>
      </c>
      <c r="E29" s="74">
        <v>8</v>
      </c>
      <c r="F29" s="74">
        <v>750</v>
      </c>
      <c r="G29" s="74"/>
      <c r="H29" s="74">
        <v>40</v>
      </c>
      <c r="I29" s="74"/>
      <c r="J29" s="74">
        <v>375</v>
      </c>
      <c r="K29" s="74"/>
      <c r="L29" s="80"/>
      <c r="M29" s="317">
        <v>1.83</v>
      </c>
    </row>
    <row r="30" spans="1:13" ht="25.5" customHeight="1" x14ac:dyDescent="0.25">
      <c r="A30" s="72" t="s">
        <v>890</v>
      </c>
      <c r="B30" s="81" t="s">
        <v>948</v>
      </c>
      <c r="C30" s="74"/>
      <c r="D30" s="74" t="s">
        <v>213</v>
      </c>
      <c r="E30" s="74">
        <v>6</v>
      </c>
      <c r="F30" s="74">
        <v>200</v>
      </c>
      <c r="G30" s="74"/>
      <c r="H30" s="74">
        <v>90</v>
      </c>
      <c r="I30" s="74"/>
      <c r="J30" s="74">
        <v>135</v>
      </c>
      <c r="K30" s="74"/>
      <c r="L30" s="86"/>
      <c r="M30" s="317">
        <v>0.38</v>
      </c>
    </row>
    <row r="31" spans="1:13" ht="24.95" customHeight="1" x14ac:dyDescent="0.25">
      <c r="A31" s="72" t="s">
        <v>891</v>
      </c>
      <c r="B31" s="78" t="s">
        <v>949</v>
      </c>
      <c r="C31" s="74"/>
      <c r="D31" s="74" t="s">
        <v>213</v>
      </c>
      <c r="E31" s="74">
        <v>16</v>
      </c>
      <c r="F31" s="74">
        <v>1800</v>
      </c>
      <c r="G31" s="74"/>
      <c r="H31" s="74">
        <v>310</v>
      </c>
      <c r="I31" s="74"/>
      <c r="J31" s="74">
        <v>900</v>
      </c>
      <c r="K31" s="74"/>
      <c r="L31" s="80"/>
      <c r="M31" s="317">
        <v>2.54</v>
      </c>
    </row>
    <row r="32" spans="1:13" ht="24.95" customHeight="1" x14ac:dyDescent="0.25">
      <c r="A32" s="72" t="s">
        <v>892</v>
      </c>
      <c r="B32" s="78" t="s">
        <v>950</v>
      </c>
      <c r="C32" s="74"/>
      <c r="D32" s="74" t="s">
        <v>213</v>
      </c>
      <c r="E32" s="74">
        <v>8</v>
      </c>
      <c r="F32" s="74">
        <v>400</v>
      </c>
      <c r="G32" s="74"/>
      <c r="H32" s="74">
        <v>30</v>
      </c>
      <c r="I32" s="74"/>
      <c r="J32" s="74">
        <v>200</v>
      </c>
      <c r="K32" s="74"/>
      <c r="L32" s="80"/>
      <c r="M32" s="317">
        <v>0.38</v>
      </c>
    </row>
    <row r="33" spans="1:14" ht="25.5" customHeight="1" x14ac:dyDescent="0.25">
      <c r="A33" s="72" t="s">
        <v>893</v>
      </c>
      <c r="B33" s="81" t="s">
        <v>951</v>
      </c>
      <c r="C33" s="82"/>
      <c r="D33" s="74"/>
      <c r="E33" s="83"/>
      <c r="F33" s="84"/>
      <c r="G33" s="81"/>
      <c r="H33" s="84"/>
      <c r="I33" s="85"/>
      <c r="J33" s="84"/>
      <c r="K33" s="85"/>
      <c r="L33" s="86"/>
      <c r="M33" s="317"/>
      <c r="N33" s="4" t="s">
        <v>1458</v>
      </c>
    </row>
    <row r="34" spans="1:14" ht="25.5" customHeight="1" x14ac:dyDescent="0.25">
      <c r="A34" s="72" t="s">
        <v>894</v>
      </c>
      <c r="B34" s="78" t="s">
        <v>952</v>
      </c>
      <c r="C34" s="87"/>
      <c r="D34" s="74" t="s">
        <v>213</v>
      </c>
      <c r="E34" s="87">
        <v>8</v>
      </c>
      <c r="F34" s="88">
        <v>400</v>
      </c>
      <c r="G34" s="78"/>
      <c r="H34" s="88">
        <v>115</v>
      </c>
      <c r="I34" s="78"/>
      <c r="J34" s="88">
        <v>200</v>
      </c>
      <c r="K34" s="78"/>
      <c r="L34" s="80"/>
      <c r="M34" s="317">
        <v>0.38</v>
      </c>
    </row>
    <row r="35" spans="1:14" ht="24.95" customHeight="1" x14ac:dyDescent="0.25">
      <c r="A35" s="72" t="s">
        <v>895</v>
      </c>
      <c r="B35" s="78" t="s">
        <v>837</v>
      </c>
      <c r="C35" s="74"/>
      <c r="D35" s="74" t="s">
        <v>213</v>
      </c>
      <c r="E35" s="75">
        <v>10</v>
      </c>
      <c r="F35" s="76">
        <v>950</v>
      </c>
      <c r="G35" s="78"/>
      <c r="H35" s="76">
        <v>950</v>
      </c>
      <c r="I35" s="73"/>
      <c r="J35" s="76">
        <v>950</v>
      </c>
      <c r="K35" s="73"/>
      <c r="L35" s="80"/>
      <c r="M35" s="317">
        <v>2.91</v>
      </c>
    </row>
    <row r="36" spans="1:14" ht="25.5" customHeight="1" x14ac:dyDescent="0.25">
      <c r="A36" s="72" t="s">
        <v>896</v>
      </c>
      <c r="B36" s="81" t="s">
        <v>953</v>
      </c>
      <c r="C36" s="82"/>
      <c r="D36" s="74" t="s">
        <v>213</v>
      </c>
      <c r="E36" s="83">
        <v>12</v>
      </c>
      <c r="F36" s="84">
        <v>1300</v>
      </c>
      <c r="G36" s="81"/>
      <c r="H36" s="84">
        <v>715</v>
      </c>
      <c r="I36" s="85"/>
      <c r="J36" s="84">
        <v>715</v>
      </c>
      <c r="K36" s="85"/>
      <c r="L36" s="86"/>
      <c r="M36" s="317">
        <v>1.7</v>
      </c>
    </row>
    <row r="37" spans="1:14" ht="25.5" customHeight="1" x14ac:dyDescent="0.25">
      <c r="A37" s="72"/>
      <c r="B37" s="78"/>
      <c r="C37" s="87"/>
      <c r="D37" s="87"/>
      <c r="E37" s="87"/>
      <c r="F37" s="215">
        <f>SUM(F8:F36)</f>
        <v>17700</v>
      </c>
      <c r="G37" s="215">
        <f>SUM(G8:G36)</f>
        <v>0</v>
      </c>
      <c r="H37" s="88"/>
      <c r="I37" s="78"/>
      <c r="J37" s="215">
        <f>SUM(J8:J36)</f>
        <v>10330</v>
      </c>
      <c r="K37" s="215">
        <f>SUM(K8:K36)</f>
        <v>0</v>
      </c>
      <c r="L37" s="80"/>
    </row>
    <row r="38" spans="1:14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4" ht="25.5" customHeight="1" x14ac:dyDescent="0.25">
      <c r="A39" s="72"/>
      <c r="B39" s="78"/>
      <c r="C39" s="87"/>
      <c r="D39" s="87"/>
      <c r="E39" s="87"/>
      <c r="F39" s="88"/>
      <c r="G39" s="78"/>
      <c r="H39" s="88"/>
      <c r="I39" s="78"/>
      <c r="J39" s="88"/>
      <c r="K39" s="78"/>
      <c r="L39" s="80"/>
    </row>
    <row r="40" spans="1:14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4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4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4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4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4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7D7F2-DC7D-4805-AABE-BC1E5DBEB460}">
  <sheetPr>
    <pageSetUpPr fitToPage="1"/>
  </sheetPr>
  <dimension ref="A1:M52"/>
  <sheetViews>
    <sheetView zoomScale="80" zoomScaleNormal="80" workbookViewId="0">
      <pane ySplit="7" topLeftCell="A22" activePane="bottomLeft" state="frozen"/>
      <selection activeCell="A3" sqref="A3:G3"/>
      <selection pane="bottomLeft" activeCell="S33" sqref="S33"/>
    </sheetView>
  </sheetViews>
  <sheetFormatPr defaultColWidth="9.140625" defaultRowHeight="15" x14ac:dyDescent="0.25"/>
  <cols>
    <col min="1" max="2" width="11.5703125" style="4" customWidth="1"/>
    <col min="3" max="12" width="10.7109375" style="4" customWidth="1"/>
    <col min="13" max="13" width="13.285156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897</v>
      </c>
      <c r="B8" s="73" t="s">
        <v>954</v>
      </c>
      <c r="C8" s="74"/>
      <c r="D8" s="74" t="s">
        <v>213</v>
      </c>
      <c r="E8" s="75">
        <v>8</v>
      </c>
      <c r="F8" s="76">
        <v>400</v>
      </c>
      <c r="G8" s="73"/>
      <c r="H8" s="76">
        <v>80</v>
      </c>
      <c r="I8" s="73"/>
      <c r="J8" s="76">
        <v>200</v>
      </c>
      <c r="K8" s="73"/>
      <c r="L8" s="77"/>
      <c r="M8" s="317">
        <v>0.38</v>
      </c>
    </row>
    <row r="9" spans="1:13" ht="24.95" customHeight="1" x14ac:dyDescent="0.25">
      <c r="A9" s="72" t="s">
        <v>898</v>
      </c>
      <c r="B9" s="78" t="s">
        <v>955</v>
      </c>
      <c r="C9" s="74"/>
      <c r="D9" s="74" t="s">
        <v>213</v>
      </c>
      <c r="E9" s="75">
        <v>10</v>
      </c>
      <c r="F9" s="76">
        <v>850</v>
      </c>
      <c r="G9" s="78"/>
      <c r="H9" s="76">
        <v>185</v>
      </c>
      <c r="I9" s="73"/>
      <c r="J9" s="76">
        <v>700</v>
      </c>
      <c r="K9" s="73"/>
      <c r="L9" s="79"/>
      <c r="M9" s="317">
        <v>2.79</v>
      </c>
    </row>
    <row r="10" spans="1:13" ht="24.95" customHeight="1" x14ac:dyDescent="0.25">
      <c r="A10" s="72" t="s">
        <v>899</v>
      </c>
      <c r="B10" s="78" t="s">
        <v>956</v>
      </c>
      <c r="C10" s="74"/>
      <c r="D10" s="74" t="s">
        <v>213</v>
      </c>
      <c r="E10" s="75">
        <v>6</v>
      </c>
      <c r="F10" s="76">
        <v>200</v>
      </c>
      <c r="G10" s="78"/>
      <c r="H10" s="76">
        <v>60</v>
      </c>
      <c r="I10" s="73"/>
      <c r="J10" s="76">
        <v>100</v>
      </c>
      <c r="K10" s="73"/>
      <c r="L10" s="80"/>
      <c r="M10" s="317">
        <v>0.25</v>
      </c>
    </row>
    <row r="11" spans="1:13" ht="24.95" customHeight="1" x14ac:dyDescent="0.25">
      <c r="A11" s="72" t="s">
        <v>900</v>
      </c>
      <c r="B11" s="78" t="s">
        <v>957</v>
      </c>
      <c r="C11" s="74"/>
      <c r="D11" s="74" t="s">
        <v>213</v>
      </c>
      <c r="E11" s="75">
        <v>8</v>
      </c>
      <c r="F11" s="76">
        <v>450</v>
      </c>
      <c r="G11" s="78"/>
      <c r="H11" s="76">
        <v>270</v>
      </c>
      <c r="I11" s="73"/>
      <c r="J11" s="76">
        <v>270</v>
      </c>
      <c r="K11" s="73"/>
      <c r="L11" s="80"/>
      <c r="M11" s="317">
        <v>0.92</v>
      </c>
    </row>
    <row r="12" spans="1:13" ht="24.95" customHeight="1" x14ac:dyDescent="0.25">
      <c r="A12" s="72" t="s">
        <v>901</v>
      </c>
      <c r="B12" s="78" t="s">
        <v>958</v>
      </c>
      <c r="C12" s="74"/>
      <c r="D12" s="74" t="s">
        <v>213</v>
      </c>
      <c r="E12" s="75">
        <v>8</v>
      </c>
      <c r="F12" s="76">
        <v>400</v>
      </c>
      <c r="G12" s="78"/>
      <c r="H12" s="76">
        <v>250</v>
      </c>
      <c r="I12" s="73"/>
      <c r="J12" s="76">
        <v>250</v>
      </c>
      <c r="K12" s="73"/>
      <c r="L12" s="80"/>
      <c r="M12" s="317">
        <v>0.81</v>
      </c>
    </row>
    <row r="13" spans="1:13" ht="24.95" customHeight="1" x14ac:dyDescent="0.25">
      <c r="A13" s="72" t="s">
        <v>902</v>
      </c>
      <c r="B13" s="78" t="s">
        <v>959</v>
      </c>
      <c r="C13" s="74"/>
      <c r="D13" s="74" t="s">
        <v>213</v>
      </c>
      <c r="E13" s="75">
        <v>12</v>
      </c>
      <c r="F13" s="76">
        <v>1500</v>
      </c>
      <c r="G13" s="78"/>
      <c r="H13" s="76">
        <v>20</v>
      </c>
      <c r="I13" s="73"/>
      <c r="J13" s="76">
        <v>750</v>
      </c>
      <c r="K13" s="73"/>
      <c r="L13" s="79"/>
      <c r="M13" s="317">
        <v>3.33</v>
      </c>
    </row>
    <row r="14" spans="1:13" ht="24.95" customHeight="1" x14ac:dyDescent="0.25">
      <c r="A14" s="72" t="s">
        <v>903</v>
      </c>
      <c r="B14" s="78" t="s">
        <v>960</v>
      </c>
      <c r="C14" s="74"/>
      <c r="D14" s="74" t="s">
        <v>213</v>
      </c>
      <c r="E14" s="75">
        <v>8</v>
      </c>
      <c r="F14" s="76">
        <v>450</v>
      </c>
      <c r="G14" s="78"/>
      <c r="H14" s="76">
        <v>120</v>
      </c>
      <c r="I14" s="73"/>
      <c r="J14" s="76">
        <v>225</v>
      </c>
      <c r="K14" s="73"/>
      <c r="L14" s="80"/>
      <c r="M14" s="317">
        <v>0.68</v>
      </c>
    </row>
    <row r="15" spans="1:13" ht="24.95" customHeight="1" x14ac:dyDescent="0.25">
      <c r="A15" s="72" t="s">
        <v>904</v>
      </c>
      <c r="B15" s="78" t="s">
        <v>961</v>
      </c>
      <c r="C15" s="74"/>
      <c r="D15" s="74" t="s">
        <v>213</v>
      </c>
      <c r="E15" s="75">
        <v>12</v>
      </c>
      <c r="F15" s="76">
        <v>1200</v>
      </c>
      <c r="G15" s="78"/>
      <c r="H15" s="76">
        <v>135</v>
      </c>
      <c r="I15" s="73"/>
      <c r="J15" s="76">
        <v>600</v>
      </c>
      <c r="K15" s="73"/>
      <c r="L15" s="80"/>
      <c r="M15" s="317">
        <v>2.0699999999999998</v>
      </c>
    </row>
    <row r="16" spans="1:13" ht="24.95" customHeight="1" x14ac:dyDescent="0.25">
      <c r="A16" s="72" t="s">
        <v>905</v>
      </c>
      <c r="B16" s="78" t="s">
        <v>962</v>
      </c>
      <c r="C16" s="74"/>
      <c r="D16" s="74" t="s">
        <v>213</v>
      </c>
      <c r="E16" s="75">
        <v>8</v>
      </c>
      <c r="F16" s="76">
        <v>650</v>
      </c>
      <c r="G16" s="78"/>
      <c r="H16" s="76">
        <v>40</v>
      </c>
      <c r="I16" s="73"/>
      <c r="J16" s="76">
        <v>325</v>
      </c>
      <c r="K16" s="73"/>
      <c r="L16" s="79"/>
      <c r="M16" s="317">
        <v>0.75</v>
      </c>
    </row>
    <row r="17" spans="1:13" ht="24.95" customHeight="1" x14ac:dyDescent="0.25">
      <c r="A17" s="72" t="s">
        <v>906</v>
      </c>
      <c r="B17" s="78" t="s">
        <v>956</v>
      </c>
      <c r="C17" s="74"/>
      <c r="D17" s="74" t="s">
        <v>213</v>
      </c>
      <c r="E17" s="75">
        <v>10</v>
      </c>
      <c r="F17" s="76">
        <v>1000</v>
      </c>
      <c r="G17" s="78"/>
      <c r="H17" s="76">
        <v>645</v>
      </c>
      <c r="I17" s="73"/>
      <c r="J17" s="75">
        <v>645</v>
      </c>
      <c r="K17" s="73"/>
      <c r="L17" s="80"/>
      <c r="M17" s="317">
        <v>1.87</v>
      </c>
    </row>
    <row r="18" spans="1:13" ht="24.95" customHeight="1" x14ac:dyDescent="0.25">
      <c r="A18" s="72" t="s">
        <v>907</v>
      </c>
      <c r="B18" s="78" t="s">
        <v>963</v>
      </c>
      <c r="C18" s="74"/>
      <c r="D18" s="74" t="s">
        <v>213</v>
      </c>
      <c r="E18" s="75">
        <v>8</v>
      </c>
      <c r="F18" s="76">
        <v>550</v>
      </c>
      <c r="G18" s="78"/>
      <c r="H18" s="76">
        <v>250</v>
      </c>
      <c r="I18" s="73"/>
      <c r="J18" s="76">
        <v>275</v>
      </c>
      <c r="K18" s="73"/>
      <c r="L18" s="80"/>
      <c r="M18" s="317">
        <v>0.94</v>
      </c>
    </row>
    <row r="19" spans="1:13" ht="24.95" customHeight="1" x14ac:dyDescent="0.25">
      <c r="A19" s="72" t="s">
        <v>908</v>
      </c>
      <c r="B19" s="78" t="s">
        <v>964</v>
      </c>
      <c r="C19" s="74"/>
      <c r="D19" s="74" t="s">
        <v>213</v>
      </c>
      <c r="E19" s="75">
        <v>8</v>
      </c>
      <c r="F19" s="76">
        <v>550</v>
      </c>
      <c r="G19" s="78"/>
      <c r="H19" s="76">
        <v>280</v>
      </c>
      <c r="I19" s="73"/>
      <c r="J19" s="76">
        <v>280</v>
      </c>
      <c r="K19" s="73"/>
      <c r="L19" s="80"/>
      <c r="M19" s="317">
        <v>0.98</v>
      </c>
    </row>
    <row r="20" spans="1:13" ht="24.95" customHeight="1" x14ac:dyDescent="0.25">
      <c r="A20" s="72" t="s">
        <v>909</v>
      </c>
      <c r="B20" s="78" t="s">
        <v>965</v>
      </c>
      <c r="C20" s="74"/>
      <c r="D20" s="74" t="s">
        <v>213</v>
      </c>
      <c r="E20" s="75">
        <v>8</v>
      </c>
      <c r="F20" s="76">
        <v>550</v>
      </c>
      <c r="G20" s="78"/>
      <c r="H20" s="76">
        <v>280</v>
      </c>
      <c r="I20" s="73"/>
      <c r="J20" s="76">
        <v>280</v>
      </c>
      <c r="K20" s="73"/>
      <c r="L20" s="80"/>
      <c r="M20" s="317">
        <v>0.98</v>
      </c>
    </row>
    <row r="21" spans="1:13" ht="24.95" customHeight="1" x14ac:dyDescent="0.25">
      <c r="A21" s="72" t="s">
        <v>910</v>
      </c>
      <c r="B21" s="78" t="s">
        <v>966</v>
      </c>
      <c r="C21" s="74"/>
      <c r="D21" s="74" t="s">
        <v>213</v>
      </c>
      <c r="E21" s="75">
        <v>8</v>
      </c>
      <c r="F21" s="76">
        <v>550</v>
      </c>
      <c r="G21" s="78"/>
      <c r="H21" s="76">
        <v>270</v>
      </c>
      <c r="I21" s="73"/>
      <c r="J21" s="76">
        <v>275</v>
      </c>
      <c r="K21" s="73"/>
      <c r="L21" s="80"/>
      <c r="M21" s="317">
        <v>0.94</v>
      </c>
    </row>
    <row r="22" spans="1:13" ht="24.95" customHeight="1" x14ac:dyDescent="0.25">
      <c r="A22" s="72" t="s">
        <v>911</v>
      </c>
      <c r="B22" s="78" t="s">
        <v>967</v>
      </c>
      <c r="C22" s="74"/>
      <c r="D22" s="74" t="s">
        <v>213</v>
      </c>
      <c r="E22" s="75">
        <v>8</v>
      </c>
      <c r="F22" s="76">
        <v>500</v>
      </c>
      <c r="G22" s="78"/>
      <c r="H22" s="76">
        <v>70</v>
      </c>
      <c r="I22" s="73"/>
      <c r="J22" s="76">
        <v>250</v>
      </c>
      <c r="K22" s="73"/>
      <c r="L22" s="80"/>
      <c r="M22" s="317">
        <v>0.81</v>
      </c>
    </row>
    <row r="23" spans="1:13" ht="24.95" customHeight="1" x14ac:dyDescent="0.25">
      <c r="A23" s="72" t="s">
        <v>912</v>
      </c>
      <c r="B23" s="78" t="s">
        <v>968</v>
      </c>
      <c r="C23" s="74"/>
      <c r="D23" s="74" t="s">
        <v>213</v>
      </c>
      <c r="E23" s="75">
        <v>8</v>
      </c>
      <c r="F23" s="76">
        <v>550</v>
      </c>
      <c r="G23" s="78"/>
      <c r="H23" s="76">
        <v>280</v>
      </c>
      <c r="I23" s="73"/>
      <c r="J23" s="76">
        <v>280</v>
      </c>
      <c r="K23" s="73"/>
      <c r="L23" s="80"/>
      <c r="M23" s="317">
        <v>0.98</v>
      </c>
    </row>
    <row r="24" spans="1:13" ht="24.95" customHeight="1" x14ac:dyDescent="0.25">
      <c r="A24" s="72" t="s">
        <v>913</v>
      </c>
      <c r="B24" s="78" t="s">
        <v>969</v>
      </c>
      <c r="C24" s="74"/>
      <c r="D24" s="74" t="s">
        <v>213</v>
      </c>
      <c r="E24" s="75">
        <v>8</v>
      </c>
      <c r="F24" s="76">
        <v>550</v>
      </c>
      <c r="G24" s="78"/>
      <c r="H24" s="76">
        <v>280</v>
      </c>
      <c r="I24" s="73"/>
      <c r="J24" s="76">
        <v>280</v>
      </c>
      <c r="K24" s="73"/>
      <c r="L24" s="80"/>
      <c r="M24" s="317">
        <v>0.98</v>
      </c>
    </row>
    <row r="25" spans="1:13" ht="24.95" customHeight="1" x14ac:dyDescent="0.25">
      <c r="A25" s="72" t="s">
        <v>914</v>
      </c>
      <c r="B25" s="78" t="s">
        <v>970</v>
      </c>
      <c r="C25" s="74"/>
      <c r="D25" s="74" t="s">
        <v>213</v>
      </c>
      <c r="E25" s="75">
        <v>8</v>
      </c>
      <c r="F25" s="76">
        <v>550</v>
      </c>
      <c r="G25" s="78"/>
      <c r="H25" s="76">
        <v>250</v>
      </c>
      <c r="I25" s="73"/>
      <c r="J25" s="76">
        <v>275</v>
      </c>
      <c r="K25" s="73"/>
      <c r="L25" s="80"/>
      <c r="M25" s="317">
        <v>0.94</v>
      </c>
    </row>
    <row r="26" spans="1:13" ht="24.95" customHeight="1" x14ac:dyDescent="0.25">
      <c r="A26" s="72" t="s">
        <v>915</v>
      </c>
      <c r="B26" s="78" t="s">
        <v>837</v>
      </c>
      <c r="C26" s="74"/>
      <c r="D26" s="74" t="s">
        <v>213</v>
      </c>
      <c r="E26" s="75">
        <v>10</v>
      </c>
      <c r="F26" s="76">
        <v>1000</v>
      </c>
      <c r="G26" s="78"/>
      <c r="H26" s="76">
        <v>1000</v>
      </c>
      <c r="I26" s="73"/>
      <c r="J26" s="76">
        <v>1000</v>
      </c>
      <c r="K26" s="73"/>
      <c r="L26" s="80"/>
      <c r="M26" s="317">
        <v>4.09</v>
      </c>
    </row>
    <row r="27" spans="1:13" ht="24.95" customHeight="1" x14ac:dyDescent="0.25">
      <c r="A27" s="72" t="s">
        <v>916</v>
      </c>
      <c r="B27" s="78" t="s">
        <v>971</v>
      </c>
      <c r="C27" s="74"/>
      <c r="D27" s="74" t="s">
        <v>213</v>
      </c>
      <c r="E27" s="74">
        <v>8</v>
      </c>
      <c r="F27" s="74">
        <v>350</v>
      </c>
      <c r="G27" s="74"/>
      <c r="H27" s="74">
        <v>350</v>
      </c>
      <c r="I27" s="74"/>
      <c r="J27" s="74">
        <v>350</v>
      </c>
      <c r="K27" s="74"/>
      <c r="L27" s="80"/>
      <c r="M27" s="317">
        <v>0.86</v>
      </c>
    </row>
    <row r="28" spans="1:13" ht="24.95" customHeight="1" x14ac:dyDescent="0.25">
      <c r="A28" s="72" t="s">
        <v>917</v>
      </c>
      <c r="B28" s="78" t="s">
        <v>972</v>
      </c>
      <c r="C28" s="74"/>
      <c r="D28" s="74" t="s">
        <v>213</v>
      </c>
      <c r="E28" s="74">
        <v>8</v>
      </c>
      <c r="F28" s="74">
        <v>450</v>
      </c>
      <c r="G28" s="74"/>
      <c r="H28" s="74">
        <v>250</v>
      </c>
      <c r="I28" s="74"/>
      <c r="J28" s="74">
        <v>250</v>
      </c>
      <c r="K28" s="74"/>
      <c r="L28" s="79"/>
      <c r="M28" s="317">
        <v>0.81</v>
      </c>
    </row>
    <row r="29" spans="1:13" ht="24.95" customHeight="1" x14ac:dyDescent="0.25">
      <c r="A29" s="72" t="s">
        <v>918</v>
      </c>
      <c r="B29" s="78" t="s">
        <v>973</v>
      </c>
      <c r="C29" s="74"/>
      <c r="D29" s="74" t="s">
        <v>213</v>
      </c>
      <c r="E29" s="74">
        <v>8</v>
      </c>
      <c r="F29" s="74">
        <v>450</v>
      </c>
      <c r="G29" s="74"/>
      <c r="H29" s="74">
        <v>280</v>
      </c>
      <c r="I29" s="74"/>
      <c r="J29" s="74">
        <v>280</v>
      </c>
      <c r="K29" s="74"/>
      <c r="L29" s="80"/>
      <c r="M29" s="317">
        <v>0.98</v>
      </c>
    </row>
    <row r="30" spans="1:13" ht="25.5" customHeight="1" x14ac:dyDescent="0.25">
      <c r="A30" s="72" t="s">
        <v>919</v>
      </c>
      <c r="B30" s="81" t="s">
        <v>974</v>
      </c>
      <c r="C30" s="74"/>
      <c r="D30" s="74" t="s">
        <v>213</v>
      </c>
      <c r="E30" s="74">
        <v>8</v>
      </c>
      <c r="F30" s="74">
        <v>450</v>
      </c>
      <c r="G30" s="74"/>
      <c r="H30" s="74">
        <v>280</v>
      </c>
      <c r="I30" s="74"/>
      <c r="J30" s="74">
        <v>280</v>
      </c>
      <c r="K30" s="74"/>
      <c r="L30" s="86"/>
      <c r="M30" s="317">
        <v>9.8000000000000004E-2</v>
      </c>
    </row>
    <row r="31" spans="1:13" ht="24.95" customHeight="1" x14ac:dyDescent="0.25">
      <c r="A31" s="72" t="s">
        <v>920</v>
      </c>
      <c r="B31" s="78" t="s">
        <v>975</v>
      </c>
      <c r="C31" s="74"/>
      <c r="D31" s="74" t="s">
        <v>213</v>
      </c>
      <c r="E31" s="74">
        <v>8</v>
      </c>
      <c r="F31" s="74">
        <v>450</v>
      </c>
      <c r="G31" s="74"/>
      <c r="H31" s="74">
        <v>280</v>
      </c>
      <c r="I31" s="74"/>
      <c r="J31" s="74">
        <v>280</v>
      </c>
      <c r="K31" s="74"/>
      <c r="L31" s="80"/>
      <c r="M31" s="317">
        <v>0.98</v>
      </c>
    </row>
    <row r="32" spans="1:13" ht="24.95" customHeight="1" x14ac:dyDescent="0.25">
      <c r="A32" s="72" t="s">
        <v>921</v>
      </c>
      <c r="B32" s="78" t="s">
        <v>976</v>
      </c>
      <c r="C32" s="74"/>
      <c r="D32" s="74" t="s">
        <v>213</v>
      </c>
      <c r="E32" s="74">
        <v>8</v>
      </c>
      <c r="F32" s="74">
        <v>450</v>
      </c>
      <c r="G32" s="74"/>
      <c r="H32" s="74">
        <v>280</v>
      </c>
      <c r="I32" s="74"/>
      <c r="J32" s="74">
        <v>280</v>
      </c>
      <c r="K32" s="74"/>
      <c r="L32" s="80"/>
      <c r="M32" s="317">
        <v>0.98</v>
      </c>
    </row>
    <row r="33" spans="1:13" ht="25.5" customHeight="1" x14ac:dyDescent="0.25">
      <c r="A33" s="72" t="s">
        <v>922</v>
      </c>
      <c r="B33" s="81" t="s">
        <v>977</v>
      </c>
      <c r="C33" s="82"/>
      <c r="D33" s="74" t="s">
        <v>213</v>
      </c>
      <c r="E33" s="74">
        <v>8</v>
      </c>
      <c r="F33" s="74">
        <v>450</v>
      </c>
      <c r="G33" s="74"/>
      <c r="H33" s="74">
        <v>280</v>
      </c>
      <c r="I33" s="74"/>
      <c r="J33" s="74">
        <v>280</v>
      </c>
      <c r="K33" s="85"/>
      <c r="L33" s="86"/>
      <c r="M33" s="317">
        <v>0.98</v>
      </c>
    </row>
    <row r="34" spans="1:13" ht="25.5" customHeight="1" x14ac:dyDescent="0.25">
      <c r="A34" s="72" t="s">
        <v>923</v>
      </c>
      <c r="B34" s="78" t="s">
        <v>978</v>
      </c>
      <c r="C34" s="87"/>
      <c r="D34" s="74" t="s">
        <v>213</v>
      </c>
      <c r="E34" s="74">
        <v>8</v>
      </c>
      <c r="F34" s="74">
        <v>450</v>
      </c>
      <c r="G34" s="74"/>
      <c r="H34" s="74">
        <v>280</v>
      </c>
      <c r="I34" s="74"/>
      <c r="J34" s="74">
        <v>280</v>
      </c>
      <c r="K34" s="78"/>
      <c r="L34" s="80"/>
      <c r="M34" s="317">
        <v>0.98</v>
      </c>
    </row>
    <row r="35" spans="1:13" ht="24.95" customHeight="1" x14ac:dyDescent="0.25">
      <c r="A35" s="72" t="s">
        <v>924</v>
      </c>
      <c r="B35" s="78" t="s">
        <v>979</v>
      </c>
      <c r="C35" s="74"/>
      <c r="D35" s="74" t="s">
        <v>213</v>
      </c>
      <c r="E35" s="75">
        <v>8</v>
      </c>
      <c r="F35" s="76">
        <v>450</v>
      </c>
      <c r="G35" s="78"/>
      <c r="H35" s="76">
        <v>250</v>
      </c>
      <c r="I35" s="73"/>
      <c r="J35" s="76">
        <v>250</v>
      </c>
      <c r="K35" s="73"/>
      <c r="L35" s="80"/>
      <c r="M35" s="317">
        <v>0.81</v>
      </c>
    </row>
    <row r="36" spans="1:13" ht="25.5" customHeight="1" x14ac:dyDescent="0.25">
      <c r="A36" s="72" t="s">
        <v>925</v>
      </c>
      <c r="B36" s="81" t="s">
        <v>980</v>
      </c>
      <c r="C36" s="82"/>
      <c r="D36" s="74" t="s">
        <v>213</v>
      </c>
      <c r="E36" s="83">
        <v>10</v>
      </c>
      <c r="F36" s="84">
        <v>850</v>
      </c>
      <c r="G36" s="81"/>
      <c r="H36" s="84">
        <v>625</v>
      </c>
      <c r="I36" s="85"/>
      <c r="J36" s="84">
        <v>625</v>
      </c>
      <c r="K36" s="85"/>
      <c r="L36" s="86"/>
      <c r="M36" s="317">
        <v>1.75</v>
      </c>
    </row>
    <row r="37" spans="1:13" ht="25.5" customHeight="1" x14ac:dyDescent="0.25">
      <c r="A37" s="72"/>
      <c r="B37" s="78"/>
      <c r="C37" s="87"/>
      <c r="D37" s="87"/>
      <c r="E37" s="87"/>
      <c r="F37" s="215">
        <f>SUM(F8:F36)</f>
        <v>17250</v>
      </c>
      <c r="G37" s="215">
        <f>SUM(G8:G36)</f>
        <v>0</v>
      </c>
      <c r="H37" s="88"/>
      <c r="I37" s="78"/>
      <c r="J37" s="215">
        <f>SUM(J8:J36)</f>
        <v>10415</v>
      </c>
      <c r="K37" s="215">
        <f>SUM(K8:K36)</f>
        <v>0</v>
      </c>
      <c r="L37" s="80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" ht="25.5" customHeight="1" x14ac:dyDescent="0.25">
      <c r="A39" s="218" t="s">
        <v>1054</v>
      </c>
      <c r="B39" s="78"/>
      <c r="C39" s="87"/>
      <c r="D39" s="87"/>
      <c r="E39" s="87"/>
      <c r="F39" s="215">
        <f>'AHU-4-1 VAV''s (1)'!F37+'AHU-4-1 VAV''s (2)'!F37</f>
        <v>34950</v>
      </c>
      <c r="G39" s="215">
        <f>'AHU-4-1 VAV''s (1)'!G37+'AHU-4-1 VAV''s (2)'!G37</f>
        <v>0</v>
      </c>
      <c r="H39" s="88"/>
      <c r="I39" s="78"/>
      <c r="J39" s="215">
        <f>'AHU-4-1 VAV''s (1)'!J37+'AHU-4-1 VAV''s (2)'!J37</f>
        <v>20745</v>
      </c>
      <c r="K39" s="215">
        <f>'AHU-4-1 VAV''s (1)'!K37+'AHU-4-1 VAV''s (2)'!K37</f>
        <v>0</v>
      </c>
      <c r="L39" s="80"/>
    </row>
    <row r="40" spans="1:13" ht="25.5" customHeight="1" thickBot="1" x14ac:dyDescent="0.3">
      <c r="A40" s="89"/>
      <c r="B40" s="90"/>
      <c r="C40" s="91"/>
      <c r="D40" s="91"/>
      <c r="E40" s="91"/>
      <c r="F40" s="92"/>
      <c r="G40" s="90"/>
      <c r="H40" s="92"/>
      <c r="I40" s="90"/>
      <c r="J40" s="92"/>
      <c r="K40" s="90"/>
      <c r="L40" s="93"/>
    </row>
    <row r="41" spans="1:13" x14ac:dyDescent="0.25">
      <c r="A41" s="9"/>
      <c r="B41" s="94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5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45" spans="1:13" x14ac:dyDescent="0.2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</row>
    <row r="51" spans="1:1" x14ac:dyDescent="0.25">
      <c r="A51" s="96"/>
    </row>
    <row r="52" spans="1:1" x14ac:dyDescent="0.25">
      <c r="A52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69" fitToHeight="0" orientation="portrait" r:id="rId1"/>
  <drawing r:id="rId2"/>
  <legacyDrawing r:id="rId3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9CFE9-EC16-4050-884E-50F46B2EE1E8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M4" sqref="M4:M5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27.14062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287" t="s">
        <v>1274</v>
      </c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287" t="s">
        <v>1410</v>
      </c>
    </row>
    <row r="5" spans="1:14" ht="15" customHeight="1" x14ac:dyDescent="0.25">
      <c r="A5" s="365" t="s">
        <v>1265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7" t="s">
        <v>1222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1268</v>
      </c>
      <c r="B8" s="73"/>
      <c r="C8" s="74"/>
      <c r="D8" s="74" t="s">
        <v>1098</v>
      </c>
      <c r="E8" s="75">
        <v>8</v>
      </c>
      <c r="F8" s="76">
        <v>950</v>
      </c>
      <c r="G8" s="73"/>
      <c r="H8" s="76">
        <v>950</v>
      </c>
      <c r="I8" s="73"/>
      <c r="J8" s="76">
        <v>950</v>
      </c>
      <c r="K8" s="73"/>
      <c r="L8" s="77"/>
      <c r="M8" s="317"/>
    </row>
    <row r="9" spans="1:14" ht="24.95" customHeight="1" x14ac:dyDescent="0.25">
      <c r="A9" s="72" t="s">
        <v>1269</v>
      </c>
      <c r="B9" s="73"/>
      <c r="C9" s="74"/>
      <c r="D9" s="74" t="s">
        <v>1098</v>
      </c>
      <c r="E9" s="75">
        <v>8</v>
      </c>
      <c r="F9" s="76">
        <v>1000</v>
      </c>
      <c r="G9" s="73"/>
      <c r="H9" s="76">
        <v>1000</v>
      </c>
      <c r="I9" s="73"/>
      <c r="J9" s="76">
        <v>1000</v>
      </c>
      <c r="K9" s="73"/>
      <c r="L9" s="77"/>
      <c r="M9" s="317"/>
    </row>
    <row r="10" spans="1:14" ht="24.95" customHeight="1" x14ac:dyDescent="0.25">
      <c r="A10" s="218" t="s">
        <v>1266</v>
      </c>
      <c r="B10" s="73"/>
      <c r="C10" s="74"/>
      <c r="D10" s="74"/>
      <c r="E10" s="75"/>
      <c r="F10" s="217">
        <f>SUM(F8:F9)</f>
        <v>1950</v>
      </c>
      <c r="G10" s="217">
        <f>SUM(G8:G9)</f>
        <v>0</v>
      </c>
      <c r="H10" s="76"/>
      <c r="I10" s="73"/>
      <c r="J10" s="217">
        <f>SUM(J8:J9)</f>
        <v>1950</v>
      </c>
      <c r="K10" s="217">
        <f>SUM(K8:K9)</f>
        <v>0</v>
      </c>
      <c r="L10" s="77"/>
      <c r="M10" s="11"/>
    </row>
    <row r="11" spans="1:14" ht="24.95" customHeight="1" x14ac:dyDescent="0.25">
      <c r="A11" s="72"/>
      <c r="B11" s="73"/>
      <c r="C11" s="74"/>
      <c r="D11" s="74"/>
      <c r="E11" s="75"/>
      <c r="F11" s="76"/>
      <c r="G11" s="73"/>
      <c r="H11" s="76"/>
      <c r="I11" s="73"/>
      <c r="J11" s="76"/>
      <c r="K11" s="73"/>
      <c r="L11" s="77"/>
      <c r="M11" s="11"/>
    </row>
    <row r="12" spans="1:14" ht="24.95" customHeight="1" x14ac:dyDescent="0.25">
      <c r="A12" s="72" t="s">
        <v>1270</v>
      </c>
      <c r="B12" s="73"/>
      <c r="C12" s="74"/>
      <c r="D12" s="74" t="s">
        <v>1150</v>
      </c>
      <c r="E12" s="75">
        <v>10</v>
      </c>
      <c r="F12" s="76">
        <v>1250</v>
      </c>
      <c r="G12" s="73"/>
      <c r="H12" s="76">
        <v>250</v>
      </c>
      <c r="I12" s="73"/>
      <c r="J12" s="76"/>
      <c r="K12" s="73"/>
      <c r="L12" s="77"/>
      <c r="M12" s="11"/>
    </row>
    <row r="13" spans="1:14" ht="24.95" customHeight="1" x14ac:dyDescent="0.25">
      <c r="A13" s="72" t="s">
        <v>1271</v>
      </c>
      <c r="B13" s="73"/>
      <c r="C13" s="74"/>
      <c r="D13" s="74" t="s">
        <v>1150</v>
      </c>
      <c r="E13" s="75">
        <v>10</v>
      </c>
      <c r="F13" s="76">
        <v>1300</v>
      </c>
      <c r="G13" s="73"/>
      <c r="H13" s="76">
        <v>260</v>
      </c>
      <c r="I13" s="73"/>
      <c r="J13" s="76"/>
      <c r="K13" s="73"/>
      <c r="L13" s="77"/>
      <c r="M13" s="11"/>
    </row>
    <row r="14" spans="1:14" ht="24.95" customHeight="1" x14ac:dyDescent="0.25">
      <c r="A14" s="218" t="s">
        <v>1267</v>
      </c>
      <c r="B14" s="73"/>
      <c r="C14" s="74"/>
      <c r="D14" s="74"/>
      <c r="E14" s="75"/>
      <c r="F14" s="217">
        <f>SUM(F11:F13)</f>
        <v>2550</v>
      </c>
      <c r="G14" s="217">
        <f>SUM(G11:G13)</f>
        <v>0</v>
      </c>
      <c r="H14" s="76"/>
      <c r="I14" s="73"/>
      <c r="J14" s="76"/>
      <c r="K14" s="73"/>
      <c r="L14" s="77"/>
      <c r="M14" s="11"/>
    </row>
    <row r="15" spans="1:14" ht="24.95" customHeight="1" x14ac:dyDescent="0.25">
      <c r="A15" s="72"/>
      <c r="B15" s="73"/>
      <c r="C15" s="74"/>
      <c r="D15" s="74"/>
      <c r="E15" s="75"/>
      <c r="F15" s="76"/>
      <c r="G15" s="73"/>
      <c r="H15" s="76"/>
      <c r="I15" s="73"/>
      <c r="J15" s="76"/>
      <c r="K15" s="73"/>
      <c r="L15" s="77"/>
      <c r="M15" s="11"/>
    </row>
    <row r="16" spans="1:14" ht="24.95" customHeight="1" x14ac:dyDescent="0.25">
      <c r="A16" s="72"/>
      <c r="B16" s="73"/>
      <c r="C16" s="74"/>
      <c r="D16" s="74"/>
      <c r="E16" s="75"/>
      <c r="F16" s="76"/>
      <c r="G16" s="73"/>
      <c r="H16" s="76"/>
      <c r="I16" s="73"/>
      <c r="J16" s="76"/>
      <c r="K16" s="73"/>
      <c r="L16" s="77"/>
      <c r="M16" s="11"/>
    </row>
    <row r="17" spans="1:13" ht="24.95" customHeight="1" x14ac:dyDescent="0.25">
      <c r="A17" s="72"/>
      <c r="B17" s="73"/>
      <c r="C17" s="74"/>
      <c r="D17" s="74"/>
      <c r="E17" s="75"/>
      <c r="F17" s="76"/>
      <c r="G17" s="73"/>
      <c r="H17" s="76"/>
      <c r="I17" s="73"/>
      <c r="J17" s="76"/>
      <c r="K17" s="73"/>
      <c r="L17" s="77"/>
      <c r="M17" s="11"/>
    </row>
    <row r="18" spans="1:13" ht="24.95" customHeight="1" x14ac:dyDescent="0.25">
      <c r="A18" s="72"/>
      <c r="B18" s="73"/>
      <c r="C18" s="74"/>
      <c r="D18" s="74"/>
      <c r="E18" s="75"/>
      <c r="F18" s="76"/>
      <c r="G18" s="73"/>
      <c r="H18" s="76"/>
      <c r="I18" s="73"/>
      <c r="J18" s="76"/>
      <c r="K18" s="73"/>
      <c r="L18" s="77"/>
      <c r="M18" s="11"/>
    </row>
    <row r="19" spans="1:13" ht="24.95" customHeight="1" x14ac:dyDescent="0.25">
      <c r="A19" s="72"/>
      <c r="B19" s="73"/>
      <c r="C19" s="74"/>
      <c r="D19" s="74"/>
      <c r="E19" s="75"/>
      <c r="F19" s="76"/>
      <c r="G19" s="73"/>
      <c r="H19" s="76"/>
      <c r="I19" s="73"/>
      <c r="J19" s="76"/>
      <c r="K19" s="73"/>
      <c r="L19" s="77"/>
      <c r="M19" s="11"/>
    </row>
    <row r="20" spans="1:13" ht="24.95" customHeight="1" x14ac:dyDescent="0.25">
      <c r="A20" s="72"/>
      <c r="B20" s="73"/>
      <c r="C20" s="74"/>
      <c r="D20" s="74"/>
      <c r="E20" s="75"/>
      <c r="F20" s="76"/>
      <c r="G20" s="73"/>
      <c r="H20" s="76"/>
      <c r="I20" s="73"/>
      <c r="J20" s="76"/>
      <c r="K20" s="73"/>
      <c r="L20" s="77"/>
      <c r="M20" s="11"/>
    </row>
    <row r="21" spans="1:13" ht="24.95" customHeight="1" x14ac:dyDescent="0.25">
      <c r="A21" s="72"/>
      <c r="B21" s="73"/>
      <c r="C21" s="74"/>
      <c r="D21" s="74"/>
      <c r="E21" s="75"/>
      <c r="F21" s="76"/>
      <c r="G21" s="73"/>
      <c r="H21" s="76"/>
      <c r="I21" s="73"/>
      <c r="J21" s="76"/>
      <c r="K21" s="73"/>
      <c r="L21" s="77"/>
      <c r="M21" s="11"/>
    </row>
    <row r="22" spans="1:13" ht="24.95" customHeight="1" x14ac:dyDescent="0.25">
      <c r="A22" s="72"/>
      <c r="B22" s="73"/>
      <c r="C22" s="74"/>
      <c r="D22" s="74"/>
      <c r="E22" s="75"/>
      <c r="F22" s="76"/>
      <c r="G22" s="73"/>
      <c r="H22" s="76"/>
      <c r="I22" s="73"/>
      <c r="J22" s="76"/>
      <c r="K22" s="73"/>
      <c r="L22" s="77"/>
      <c r="M22" s="11"/>
    </row>
    <row r="23" spans="1:13" ht="24.95" customHeight="1" x14ac:dyDescent="0.25">
      <c r="A23" s="72"/>
      <c r="B23" s="73"/>
      <c r="C23" s="74"/>
      <c r="D23" s="74"/>
      <c r="E23" s="75"/>
      <c r="F23" s="76"/>
      <c r="G23" s="73"/>
      <c r="H23" s="76"/>
      <c r="I23" s="73"/>
      <c r="J23" s="76"/>
      <c r="K23" s="73"/>
      <c r="L23" s="77"/>
      <c r="M23" s="11"/>
    </row>
    <row r="24" spans="1:13" ht="24.95" customHeight="1" x14ac:dyDescent="0.25">
      <c r="A24" s="72"/>
      <c r="B24" s="73"/>
      <c r="C24" s="74"/>
      <c r="D24" s="74"/>
      <c r="E24" s="75"/>
      <c r="F24" s="76"/>
      <c r="G24" s="73"/>
      <c r="H24" s="76"/>
      <c r="I24" s="73"/>
      <c r="J24" s="76"/>
      <c r="K24" s="73"/>
      <c r="L24" s="77"/>
      <c r="M24" s="11"/>
    </row>
    <row r="25" spans="1:13" ht="24.95" customHeight="1" x14ac:dyDescent="0.25">
      <c r="A25" s="72"/>
      <c r="B25" s="73"/>
      <c r="C25" s="74"/>
      <c r="D25" s="74"/>
      <c r="E25" s="75"/>
      <c r="F25" s="76"/>
      <c r="G25" s="73"/>
      <c r="H25" s="76"/>
      <c r="I25" s="73"/>
      <c r="J25" s="76"/>
      <c r="K25" s="73"/>
      <c r="L25" s="77"/>
      <c r="M25" s="11"/>
    </row>
    <row r="26" spans="1:13" ht="24.95" customHeight="1" x14ac:dyDescent="0.25">
      <c r="A26" s="72"/>
      <c r="B26" s="73"/>
      <c r="C26" s="74"/>
      <c r="D26" s="74"/>
      <c r="E26" s="75"/>
      <c r="F26" s="76"/>
      <c r="G26" s="73"/>
      <c r="H26" s="76"/>
      <c r="I26" s="73"/>
      <c r="J26" s="76"/>
      <c r="K26" s="73"/>
      <c r="L26" s="77"/>
      <c r="M26" s="11"/>
    </row>
    <row r="27" spans="1:13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77"/>
      <c r="M27" s="11"/>
    </row>
    <row r="28" spans="1:13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77"/>
      <c r="M29" s="11"/>
    </row>
    <row r="30" spans="1:13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77"/>
      <c r="M30" s="11"/>
    </row>
    <row r="31" spans="1:13" ht="25.5" customHeight="1" x14ac:dyDescent="0.25">
      <c r="A31" s="72"/>
      <c r="B31" s="78"/>
      <c r="C31" s="87"/>
      <c r="D31" s="87"/>
      <c r="E31" s="87"/>
      <c r="F31" s="88"/>
      <c r="G31" s="78"/>
      <c r="H31" s="88"/>
      <c r="I31" s="78"/>
      <c r="J31" s="88"/>
      <c r="K31" s="78"/>
      <c r="L31" s="77"/>
      <c r="M31" s="11"/>
    </row>
    <row r="32" spans="1:13" ht="25.5" customHeight="1" x14ac:dyDescent="0.25">
      <c r="A32" s="72"/>
      <c r="B32" s="78"/>
      <c r="C32" s="74"/>
      <c r="D32" s="74"/>
      <c r="E32" s="75"/>
      <c r="F32" s="76"/>
      <c r="G32" s="78"/>
      <c r="H32" s="76"/>
      <c r="I32" s="73"/>
      <c r="J32" s="76"/>
      <c r="K32" s="73"/>
      <c r="L32" s="77"/>
      <c r="M32" s="11"/>
    </row>
    <row r="33" spans="1:13" ht="25.5" customHeight="1" x14ac:dyDescent="0.25">
      <c r="A33" s="72"/>
      <c r="B33" s="78"/>
      <c r="C33" s="74"/>
      <c r="D33" s="74"/>
      <c r="E33" s="75"/>
      <c r="F33" s="76"/>
      <c r="G33" s="78"/>
      <c r="H33" s="76"/>
      <c r="I33" s="73"/>
      <c r="J33" s="76"/>
      <c r="K33" s="73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11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  <c r="M38" s="11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  <c r="M39" s="11"/>
    </row>
    <row r="40" spans="1:13" x14ac:dyDescent="0.25">
      <c r="A40" s="95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ht="15.75" x14ac:dyDescent="0.25">
      <c r="A41" s="99" t="s">
        <v>1152</v>
      </c>
      <c r="B41" s="366" t="s">
        <v>1153</v>
      </c>
      <c r="C41" s="366"/>
      <c r="D41" s="366"/>
      <c r="E41" s="366"/>
      <c r="F41" s="366"/>
      <c r="G41" s="366"/>
      <c r="H41" s="366"/>
      <c r="I41" s="366"/>
      <c r="J41" s="366"/>
      <c r="K41" s="366"/>
      <c r="L41" s="366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6">
    <mergeCell ref="B41:L41"/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F32DA-B90C-4E15-BC0E-6E11B05BAD68}">
  <sheetPr>
    <pageSetUpPr fitToPage="1"/>
  </sheetPr>
  <dimension ref="A1:M77"/>
  <sheetViews>
    <sheetView zoomScale="80" zoomScaleNormal="80" workbookViewId="0">
      <selection activeCell="J11" sqref="J11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1436</v>
      </c>
      <c r="B5" s="345"/>
      <c r="C5" s="345" t="s">
        <v>1437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1438</v>
      </c>
      <c r="C9" s="368"/>
      <c r="D9" s="369"/>
      <c r="E9" s="103"/>
      <c r="F9" s="104" t="s">
        <v>1426</v>
      </c>
      <c r="G9" s="298">
        <v>4500</v>
      </c>
      <c r="H9" s="299"/>
      <c r="I9" s="11" t="s">
        <v>1346</v>
      </c>
      <c r="J9" s="11">
        <v>47.94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1225</v>
      </c>
      <c r="H10" s="299"/>
      <c r="I10" s="11" t="s">
        <v>1345</v>
      </c>
      <c r="J10" s="11">
        <v>35.49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8.42</v>
      </c>
      <c r="H14" s="299"/>
    </row>
    <row r="15" spans="1:13" s="9" customFormat="1" ht="20.100000000000001" customHeight="1" x14ac:dyDescent="0.2">
      <c r="A15" s="104" t="s">
        <v>285</v>
      </c>
      <c r="B15" s="381">
        <v>5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3.613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8.42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A7BF0-F09D-4B66-9890-8FD5B83F2B69}">
  <sheetPr>
    <pageSetUpPr fitToPage="1"/>
  </sheetPr>
  <dimension ref="A1:M77"/>
  <sheetViews>
    <sheetView zoomScale="80" zoomScaleNormal="80" workbookViewId="0">
      <selection activeCell="J18" sqref="J18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1439</v>
      </c>
      <c r="B5" s="345"/>
      <c r="C5" s="345" t="s">
        <v>1437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1438</v>
      </c>
      <c r="C9" s="368"/>
      <c r="D9" s="369"/>
      <c r="E9" s="103"/>
      <c r="F9" s="104" t="s">
        <v>1426</v>
      </c>
      <c r="G9" s="298">
        <v>4500</v>
      </c>
      <c r="H9" s="299"/>
      <c r="I9" s="11" t="s">
        <v>1346</v>
      </c>
      <c r="J9" s="11">
        <v>47.94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1225</v>
      </c>
      <c r="H10" s="299"/>
      <c r="I10" s="11" t="s">
        <v>1345</v>
      </c>
      <c r="J10" s="11">
        <v>35.49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8.42</v>
      </c>
      <c r="H14" s="299"/>
    </row>
    <row r="15" spans="1:13" s="9" customFormat="1" ht="20.100000000000001" customHeight="1" x14ac:dyDescent="0.2">
      <c r="A15" s="104" t="s">
        <v>285</v>
      </c>
      <c r="B15" s="381">
        <v>5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3.613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8.42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DE10D-EA07-4043-96BD-4C5735DEBBFA}">
  <sheetPr>
    <pageSetUpPr fitToPage="1"/>
  </sheetPr>
  <dimension ref="A1:M77"/>
  <sheetViews>
    <sheetView zoomScale="80" zoomScaleNormal="80" workbookViewId="0">
      <selection activeCell="L11" sqref="L11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1440</v>
      </c>
      <c r="B5" s="345"/>
      <c r="C5" s="345" t="s">
        <v>1441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1450</v>
      </c>
      <c r="C9" s="368"/>
      <c r="D9" s="369"/>
      <c r="E9" s="103"/>
      <c r="F9" s="104" t="s">
        <v>1426</v>
      </c>
      <c r="G9" s="298">
        <v>2000</v>
      </c>
      <c r="H9" s="299"/>
      <c r="I9" s="11" t="s">
        <v>1346</v>
      </c>
      <c r="J9" s="11">
        <v>7.7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1635</v>
      </c>
      <c r="H10" s="299"/>
      <c r="I10" s="11" t="s">
        <v>1345</v>
      </c>
      <c r="J10" s="11">
        <v>1.03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3.3</v>
      </c>
      <c r="H14" s="299"/>
    </row>
    <row r="15" spans="1:13" s="9" customFormat="1" ht="20.100000000000001" customHeight="1" x14ac:dyDescent="0.2">
      <c r="A15" s="104" t="s">
        <v>285</v>
      </c>
      <c r="B15" s="381">
        <v>1.5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1.3919999999999999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3.3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6A60F2-B191-467D-8E7A-7188BA4FD226}">
  <sheetPr>
    <pageSetUpPr fitToPage="1"/>
  </sheetPr>
  <dimension ref="A1:N51"/>
  <sheetViews>
    <sheetView zoomScale="80" zoomScaleNormal="80" workbookViewId="0">
      <pane ySplit="7" topLeftCell="A8" activePane="bottomLeft" state="frozen"/>
      <selection activeCell="D35" sqref="D35"/>
      <selection pane="bottomLeft" activeCell="M7" sqref="M7"/>
    </sheetView>
  </sheetViews>
  <sheetFormatPr defaultColWidth="9.140625" defaultRowHeight="15" x14ac:dyDescent="0.25"/>
  <cols>
    <col min="1" max="1" width="12" style="4" customWidth="1"/>
    <col min="2" max="12" width="10.7109375" style="4" customWidth="1"/>
    <col min="13" max="13" width="13.5703125" style="4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4" ht="15" customHeight="1" x14ac:dyDescent="0.25">
      <c r="A5" s="365" t="s">
        <v>517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560</v>
      </c>
      <c r="B8" s="73" t="s">
        <v>995</v>
      </c>
      <c r="C8" s="74"/>
      <c r="D8" s="74"/>
      <c r="E8" s="75">
        <v>12</v>
      </c>
      <c r="F8" s="76">
        <v>1400</v>
      </c>
      <c r="G8" s="73"/>
      <c r="H8" s="76">
        <v>0</v>
      </c>
      <c r="I8" s="73"/>
      <c r="J8" s="76">
        <v>700</v>
      </c>
      <c r="K8" s="73"/>
      <c r="L8" s="77"/>
      <c r="M8" s="9">
        <v>1.64</v>
      </c>
    </row>
    <row r="9" spans="1:14" ht="24.95" customHeight="1" x14ac:dyDescent="0.25">
      <c r="A9" s="72" t="s">
        <v>561</v>
      </c>
      <c r="B9" s="78" t="s">
        <v>582</v>
      </c>
      <c r="C9" s="74"/>
      <c r="D9" s="74" t="s">
        <v>213</v>
      </c>
      <c r="E9" s="75">
        <v>6</v>
      </c>
      <c r="F9" s="76">
        <v>250</v>
      </c>
      <c r="G9" s="78"/>
      <c r="H9" s="76">
        <v>0</v>
      </c>
      <c r="I9" s="73"/>
      <c r="J9" s="76">
        <v>125</v>
      </c>
      <c r="K9" s="73"/>
      <c r="L9" s="79"/>
      <c r="M9" s="9">
        <v>0.34</v>
      </c>
    </row>
    <row r="10" spans="1:14" ht="24.95" customHeight="1" x14ac:dyDescent="0.25">
      <c r="A10" s="72" t="s">
        <v>562</v>
      </c>
      <c r="B10" s="78" t="s">
        <v>584</v>
      </c>
      <c r="C10" s="74"/>
      <c r="D10" s="74" t="s">
        <v>213</v>
      </c>
      <c r="E10" s="75">
        <v>6</v>
      </c>
      <c r="F10" s="76">
        <v>100</v>
      </c>
      <c r="G10" s="78"/>
      <c r="H10" s="76">
        <v>0</v>
      </c>
      <c r="I10" s="73"/>
      <c r="J10" s="76">
        <v>50</v>
      </c>
      <c r="K10" s="73"/>
      <c r="L10" s="80"/>
      <c r="M10" s="9">
        <v>0.24</v>
      </c>
    </row>
    <row r="11" spans="1:14" ht="24.95" customHeight="1" x14ac:dyDescent="0.25">
      <c r="A11" s="72"/>
      <c r="B11" s="78"/>
      <c r="C11" s="74"/>
      <c r="D11" s="74"/>
      <c r="E11" s="75"/>
      <c r="F11" s="216">
        <f>SUM(F8:F10)</f>
        <v>1750</v>
      </c>
      <c r="G11" s="216">
        <f>SUM(G8:G10)</f>
        <v>0</v>
      </c>
      <c r="H11" s="76"/>
      <c r="I11" s="73"/>
      <c r="J11" s="216">
        <f>SUM(J8:J10)</f>
        <v>875</v>
      </c>
      <c r="K11" s="216">
        <f>SUM(K8:K10)</f>
        <v>0</v>
      </c>
      <c r="L11" s="80"/>
      <c r="M11" s="9"/>
    </row>
    <row r="12" spans="1:14" ht="24.95" customHeight="1" x14ac:dyDescent="0.25">
      <c r="A12" s="72"/>
      <c r="B12" s="78"/>
      <c r="C12" s="74"/>
      <c r="D12" s="74"/>
      <c r="E12" s="75"/>
      <c r="F12" s="76"/>
      <c r="G12" s="78"/>
      <c r="H12" s="76"/>
      <c r="I12" s="73"/>
      <c r="J12" s="76"/>
      <c r="K12" s="73"/>
      <c r="L12" s="80"/>
      <c r="M12" s="9"/>
    </row>
    <row r="13" spans="1:14" ht="24.95" customHeight="1" x14ac:dyDescent="0.25">
      <c r="A13" s="218" t="s">
        <v>1048</v>
      </c>
      <c r="B13" s="78"/>
      <c r="C13" s="74"/>
      <c r="D13" s="74"/>
      <c r="E13" s="75"/>
      <c r="F13" s="217">
        <f>'AHU-G-1 VAV''s (1)'!F37+'AHU-G-1 VAV''s (2)'!F11</f>
        <v>21900</v>
      </c>
      <c r="G13" s="217">
        <f>'AHU-G-1 VAV''s (1)'!G37+'AHU-G-1 VAV''s (2)'!G11</f>
        <v>0</v>
      </c>
      <c r="H13" s="76"/>
      <c r="I13" s="73"/>
      <c r="J13" s="217">
        <f>'AHU-G-1 VAV''s (1)'!J37+'AHU-G-1 VAV''s (2)'!J11</f>
        <v>13255</v>
      </c>
      <c r="K13" s="217">
        <f>'AHU-G-1 VAV''s (1)'!K37+'AHU-G-1 VAV''s (2)'!K11</f>
        <v>0</v>
      </c>
      <c r="L13" s="79"/>
      <c r="M13" s="9"/>
    </row>
    <row r="14" spans="1:14" ht="24.95" customHeight="1" x14ac:dyDescent="0.25">
      <c r="A14" s="72"/>
      <c r="B14" s="78"/>
      <c r="C14" s="74"/>
      <c r="D14" s="74"/>
      <c r="E14" s="75"/>
      <c r="F14" s="76"/>
      <c r="G14" s="78"/>
      <c r="H14" s="76"/>
      <c r="I14" s="73"/>
      <c r="J14" s="76"/>
      <c r="K14" s="73"/>
      <c r="L14" s="80"/>
    </row>
    <row r="15" spans="1:14" ht="24.95" customHeight="1" x14ac:dyDescent="0.25">
      <c r="A15" s="72"/>
      <c r="B15" s="78"/>
      <c r="C15" s="74"/>
      <c r="D15" s="74"/>
      <c r="E15" s="75"/>
      <c r="F15" s="76"/>
      <c r="G15" s="78"/>
      <c r="H15" s="76"/>
      <c r="I15" s="73"/>
      <c r="J15" s="76"/>
      <c r="K15" s="73"/>
      <c r="L15" s="80"/>
    </row>
    <row r="16" spans="1:14" ht="24.95" customHeight="1" x14ac:dyDescent="0.25">
      <c r="A16" s="72"/>
      <c r="B16" s="78"/>
      <c r="C16" s="74"/>
      <c r="D16" s="74"/>
      <c r="E16" s="75"/>
      <c r="F16" s="76"/>
      <c r="G16" s="78"/>
      <c r="H16" s="76"/>
      <c r="I16" s="73"/>
      <c r="J16" s="76"/>
      <c r="K16" s="73"/>
      <c r="L16" s="79"/>
    </row>
    <row r="17" spans="1:12" ht="24.95" customHeight="1" x14ac:dyDescent="0.25">
      <c r="A17" s="72"/>
      <c r="B17" s="78"/>
      <c r="C17" s="74"/>
      <c r="D17" s="74"/>
      <c r="E17" s="75"/>
      <c r="F17" s="76"/>
      <c r="G17" s="78"/>
      <c r="H17" s="76"/>
      <c r="I17" s="73"/>
      <c r="J17" s="75"/>
      <c r="K17" s="73"/>
      <c r="L17" s="80"/>
    </row>
    <row r="18" spans="1:12" ht="24.95" customHeight="1" x14ac:dyDescent="0.25">
      <c r="A18" s="72"/>
      <c r="B18" s="78"/>
      <c r="C18" s="74"/>
      <c r="D18" s="74"/>
      <c r="E18" s="75"/>
      <c r="F18" s="76"/>
      <c r="G18" s="78"/>
      <c r="H18" s="76"/>
      <c r="I18" s="73"/>
      <c r="J18" s="76"/>
      <c r="K18" s="73"/>
      <c r="L18" s="80"/>
    </row>
    <row r="19" spans="1:12" ht="24.95" customHeight="1" x14ac:dyDescent="0.25">
      <c r="A19" s="72"/>
      <c r="B19" s="78"/>
      <c r="C19" s="74"/>
      <c r="D19" s="74"/>
      <c r="E19" s="75"/>
      <c r="F19" s="76"/>
      <c r="G19" s="78"/>
      <c r="H19" s="76"/>
      <c r="I19" s="73"/>
      <c r="J19" s="76"/>
      <c r="K19" s="73"/>
      <c r="L19" s="80"/>
    </row>
    <row r="20" spans="1:12" ht="24.95" customHeight="1" x14ac:dyDescent="0.25">
      <c r="A20" s="72"/>
      <c r="B20" s="78"/>
      <c r="C20" s="74"/>
      <c r="D20" s="74"/>
      <c r="E20" s="75"/>
      <c r="F20" s="76"/>
      <c r="G20" s="78"/>
      <c r="H20" s="76"/>
      <c r="I20" s="73"/>
      <c r="J20" s="76"/>
      <c r="K20" s="73"/>
      <c r="L20" s="80"/>
    </row>
    <row r="21" spans="1:12" ht="24.95" customHeight="1" x14ac:dyDescent="0.25">
      <c r="A21" s="72"/>
      <c r="B21" s="78"/>
      <c r="C21" s="74"/>
      <c r="D21" s="74"/>
      <c r="E21" s="75"/>
      <c r="F21" s="76"/>
      <c r="G21" s="78"/>
      <c r="H21" s="76"/>
      <c r="I21" s="73"/>
      <c r="J21" s="76"/>
      <c r="K21" s="73"/>
      <c r="L21" s="80"/>
    </row>
    <row r="22" spans="1:12" ht="24.95" customHeight="1" x14ac:dyDescent="0.25">
      <c r="A22" s="72"/>
      <c r="B22" s="78"/>
      <c r="C22" s="74"/>
      <c r="D22" s="74"/>
      <c r="E22" s="75"/>
      <c r="F22" s="76"/>
      <c r="G22" s="78"/>
      <c r="H22" s="76"/>
      <c r="I22" s="73"/>
      <c r="J22" s="76"/>
      <c r="K22" s="73"/>
      <c r="L22" s="80"/>
    </row>
    <row r="23" spans="1:12" ht="24.95" customHeight="1" x14ac:dyDescent="0.25">
      <c r="A23" s="72"/>
      <c r="B23" s="78"/>
      <c r="C23" s="74"/>
      <c r="D23" s="74"/>
      <c r="E23" s="75"/>
      <c r="F23" s="76"/>
      <c r="G23" s="78"/>
      <c r="H23" s="76"/>
      <c r="I23" s="73"/>
      <c r="J23" s="76"/>
      <c r="K23" s="73"/>
      <c r="L23" s="80"/>
    </row>
    <row r="24" spans="1:12" ht="24.95" customHeight="1" x14ac:dyDescent="0.25">
      <c r="A24" s="72"/>
      <c r="B24" s="78"/>
      <c r="C24" s="74"/>
      <c r="D24" s="74"/>
      <c r="E24" s="75"/>
      <c r="F24" s="76"/>
      <c r="G24" s="78"/>
      <c r="H24" s="76"/>
      <c r="I24" s="73"/>
      <c r="J24" s="76"/>
      <c r="K24" s="73"/>
      <c r="L24" s="80"/>
    </row>
    <row r="25" spans="1:12" ht="24.95" customHeight="1" x14ac:dyDescent="0.25">
      <c r="A25" s="72"/>
      <c r="B25" s="78"/>
      <c r="C25" s="74"/>
      <c r="D25" s="74"/>
      <c r="E25" s="75"/>
      <c r="F25" s="76"/>
      <c r="G25" s="78"/>
      <c r="H25" s="76"/>
      <c r="I25" s="73"/>
      <c r="J25" s="76"/>
      <c r="K25" s="73"/>
      <c r="L25" s="80"/>
    </row>
    <row r="26" spans="1:12" ht="24.95" customHeight="1" x14ac:dyDescent="0.25">
      <c r="A26" s="72"/>
      <c r="B26" s="78"/>
      <c r="C26" s="74"/>
      <c r="D26" s="74"/>
      <c r="E26" s="75"/>
      <c r="F26" s="76"/>
      <c r="G26" s="78"/>
      <c r="H26" s="76"/>
      <c r="I26" s="73"/>
      <c r="J26" s="76"/>
      <c r="K26" s="73"/>
      <c r="L26" s="80"/>
    </row>
    <row r="27" spans="1:12" ht="24.95" customHeight="1" x14ac:dyDescent="0.25">
      <c r="A27" s="72"/>
      <c r="B27" s="78"/>
      <c r="C27" s="74"/>
      <c r="D27" s="74"/>
      <c r="E27" s="75"/>
      <c r="F27" s="76"/>
      <c r="G27" s="78"/>
      <c r="H27" s="76"/>
      <c r="I27" s="73"/>
      <c r="J27" s="76"/>
      <c r="K27" s="73"/>
      <c r="L27" s="80"/>
    </row>
    <row r="28" spans="1:12" ht="24.95" customHeight="1" x14ac:dyDescent="0.25">
      <c r="A28" s="72"/>
      <c r="B28" s="78"/>
      <c r="C28" s="74"/>
      <c r="D28" s="74"/>
      <c r="E28" s="75"/>
      <c r="F28" s="76"/>
      <c r="G28" s="78"/>
      <c r="H28" s="76"/>
      <c r="I28" s="73"/>
      <c r="J28" s="76"/>
      <c r="K28" s="73"/>
      <c r="L28" s="79"/>
    </row>
    <row r="29" spans="1:12" ht="24.95" customHeight="1" x14ac:dyDescent="0.25">
      <c r="A29" s="72"/>
      <c r="B29" s="78"/>
      <c r="C29" s="74"/>
      <c r="D29" s="74"/>
      <c r="E29" s="75"/>
      <c r="F29" s="76"/>
      <c r="G29" s="78"/>
      <c r="H29" s="76"/>
      <c r="I29" s="73"/>
      <c r="J29" s="76"/>
      <c r="K29" s="73"/>
      <c r="L29" s="80"/>
    </row>
    <row r="30" spans="1:12" ht="24.95" customHeight="1" x14ac:dyDescent="0.25">
      <c r="A30" s="72"/>
      <c r="B30" s="78"/>
      <c r="C30" s="74"/>
      <c r="D30" s="74"/>
      <c r="E30" s="75"/>
      <c r="F30" s="76"/>
      <c r="G30" s="78"/>
      <c r="H30" s="76"/>
      <c r="I30" s="73"/>
      <c r="J30" s="76"/>
      <c r="K30" s="73"/>
      <c r="L30" s="80"/>
    </row>
    <row r="31" spans="1:12" ht="25.5" customHeight="1" x14ac:dyDescent="0.25">
      <c r="A31" s="72"/>
      <c r="B31" s="81"/>
      <c r="C31" s="82"/>
      <c r="D31" s="82"/>
      <c r="E31" s="83"/>
      <c r="F31" s="84"/>
      <c r="G31" s="81"/>
      <c r="H31" s="84"/>
      <c r="I31" s="85"/>
      <c r="J31" s="84"/>
      <c r="K31" s="85"/>
      <c r="L31" s="86"/>
    </row>
    <row r="32" spans="1:12" ht="25.5" customHeight="1" x14ac:dyDescent="0.25">
      <c r="A32" s="72"/>
      <c r="B32" s="78"/>
      <c r="C32" s="87"/>
      <c r="D32" s="87"/>
      <c r="E32" s="87"/>
      <c r="F32" s="88"/>
      <c r="G32" s="78"/>
      <c r="H32" s="88"/>
      <c r="I32" s="78"/>
      <c r="J32" s="88"/>
      <c r="K32" s="78"/>
      <c r="L32" s="80"/>
    </row>
    <row r="33" spans="1:12" ht="25.5" customHeight="1" x14ac:dyDescent="0.25">
      <c r="A33" s="72"/>
      <c r="B33" s="78"/>
      <c r="C33" s="87"/>
      <c r="D33" s="87"/>
      <c r="E33" s="87"/>
      <c r="F33" s="88"/>
      <c r="G33" s="78"/>
      <c r="H33" s="88"/>
      <c r="I33" s="78"/>
      <c r="J33" s="88"/>
      <c r="K33" s="78"/>
      <c r="L33" s="80"/>
    </row>
    <row r="34" spans="1:12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</row>
    <row r="35" spans="1:12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</row>
    <row r="36" spans="1:12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</row>
    <row r="37" spans="1:12" ht="25.5" customHeight="1" x14ac:dyDescent="0.25"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</row>
    <row r="38" spans="1:12" ht="25.5" customHeight="1" x14ac:dyDescent="0.25"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2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</row>
    <row r="40" spans="1:12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2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2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2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2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50" spans="1:1" x14ac:dyDescent="0.25">
      <c r="A50" s="96"/>
    </row>
    <row r="51" spans="1:1" x14ac:dyDescent="0.25">
      <c r="A51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D14FAF-377A-4F55-8AF0-7BB4300AE179}">
  <sheetPr>
    <pageSetUpPr fitToPage="1"/>
  </sheetPr>
  <dimension ref="A1:M77"/>
  <sheetViews>
    <sheetView zoomScale="80" zoomScaleNormal="80" workbookViewId="0">
      <selection activeCell="E15" sqref="E15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1442</v>
      </c>
      <c r="B5" s="345"/>
      <c r="C5" s="345" t="s">
        <v>1443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1449</v>
      </c>
      <c r="C9" s="368"/>
      <c r="D9" s="369"/>
      <c r="E9" s="103"/>
      <c r="F9" s="104" t="s">
        <v>1426</v>
      </c>
      <c r="G9" s="298">
        <v>3000</v>
      </c>
      <c r="H9" s="299"/>
      <c r="I9" s="11" t="s">
        <v>1346</v>
      </c>
      <c r="J9" s="11">
        <v>5.61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1233</v>
      </c>
      <c r="H10" s="299"/>
      <c r="I10" s="11" t="s">
        <v>1345</v>
      </c>
      <c r="J10" s="11">
        <v>1.71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5.5</v>
      </c>
      <c r="H14" s="299"/>
    </row>
    <row r="15" spans="1:13" s="9" customFormat="1" ht="20.100000000000001" customHeight="1" x14ac:dyDescent="0.2">
      <c r="A15" s="104" t="s">
        <v>285</v>
      </c>
      <c r="B15" s="381">
        <v>3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1.819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5.5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BFD51-B4B5-4C37-BBC8-3E2F6D3D2E48}">
  <sheetPr>
    <pageSetUpPr fitToPage="1"/>
  </sheetPr>
  <dimension ref="A1:M77"/>
  <sheetViews>
    <sheetView zoomScale="80" zoomScaleNormal="80" workbookViewId="0">
      <selection activeCell="G11" sqref="G11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1444</v>
      </c>
      <c r="B5" s="345"/>
      <c r="C5" s="345" t="s">
        <v>1445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1449</v>
      </c>
      <c r="C9" s="368"/>
      <c r="D9" s="369"/>
      <c r="E9" s="103"/>
      <c r="F9" s="104" t="s">
        <v>1426</v>
      </c>
      <c r="G9" s="298">
        <v>3000</v>
      </c>
      <c r="H9" s="299"/>
      <c r="I9" s="11" t="s">
        <v>1346</v>
      </c>
      <c r="J9" s="11">
        <v>11.86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1266</v>
      </c>
      <c r="H10" s="299"/>
      <c r="I10" s="11" t="s">
        <v>1345</v>
      </c>
      <c r="J10" s="11">
        <v>1.71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5.5</v>
      </c>
      <c r="H14" s="299"/>
    </row>
    <row r="15" spans="1:13" s="9" customFormat="1" ht="20.100000000000001" customHeight="1" x14ac:dyDescent="0.2">
      <c r="A15" s="104" t="s">
        <v>285</v>
      </c>
      <c r="B15" s="381">
        <v>3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1.891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5.5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D6067-2368-4D64-B013-94E6E21A7B4D}">
  <sheetPr>
    <pageSetUpPr fitToPage="1"/>
  </sheetPr>
  <dimension ref="A1:M77"/>
  <sheetViews>
    <sheetView zoomScale="80" zoomScaleNormal="80" workbookViewId="0">
      <selection activeCell="D20" sqref="D20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1446</v>
      </c>
      <c r="B5" s="345"/>
      <c r="C5" s="345" t="s">
        <v>1447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1448</v>
      </c>
      <c r="C9" s="368"/>
      <c r="D9" s="369"/>
      <c r="E9" s="103"/>
      <c r="F9" s="104" t="s">
        <v>1426</v>
      </c>
      <c r="G9" s="298">
        <v>400</v>
      </c>
      <c r="H9" s="299"/>
      <c r="I9" s="11" t="s">
        <v>1346</v>
      </c>
      <c r="J9" s="11">
        <v>1.32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1500</v>
      </c>
      <c r="H10" s="299"/>
      <c r="I10" s="11" t="s">
        <v>1345</v>
      </c>
      <c r="J10" s="11">
        <v>0.62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1.3</v>
      </c>
      <c r="H14" s="299"/>
    </row>
    <row r="15" spans="1:13" s="9" customFormat="1" ht="20.100000000000001" customHeight="1" x14ac:dyDescent="0.2">
      <c r="A15" s="104" t="s">
        <v>285</v>
      </c>
      <c r="B15" s="381">
        <v>0.5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0.19800000000000001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1.3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91CF7-1D4D-44CC-8014-52798341FD68}">
  <sheetPr>
    <pageSetUpPr fitToPage="1"/>
  </sheetPr>
  <dimension ref="A1:M77"/>
  <sheetViews>
    <sheetView zoomScale="80" zoomScaleNormal="80" workbookViewId="0">
      <selection activeCell="G15" sqref="G15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1451</v>
      </c>
      <c r="B5" s="345"/>
      <c r="C5" s="345" t="s">
        <v>1452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1450</v>
      </c>
      <c r="C9" s="368"/>
      <c r="D9" s="369"/>
      <c r="E9" s="103"/>
      <c r="F9" s="104" t="s">
        <v>1426</v>
      </c>
      <c r="G9" s="298">
        <v>2000</v>
      </c>
      <c r="H9" s="299"/>
      <c r="I9" s="11" t="s">
        <v>1346</v>
      </c>
      <c r="J9" s="11">
        <v>7.24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1630</v>
      </c>
      <c r="H10" s="299"/>
      <c r="I10" s="11" t="s">
        <v>1345</v>
      </c>
      <c r="J10" s="11">
        <v>1.03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3.3</v>
      </c>
      <c r="H14" s="299"/>
    </row>
    <row r="15" spans="1:13" s="9" customFormat="1" ht="20.100000000000001" customHeight="1" x14ac:dyDescent="0.2">
      <c r="A15" s="104" t="s">
        <v>285</v>
      </c>
      <c r="B15" s="381">
        <v>1.5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1.3859999999999999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3.3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2B5BCB-C701-4461-9968-E1AA12085B89}">
  <sheetPr>
    <pageSetUpPr fitToPage="1"/>
  </sheetPr>
  <dimension ref="A1:M77"/>
  <sheetViews>
    <sheetView zoomScale="80" zoomScaleNormal="80" workbookViewId="0">
      <selection activeCell="J11" sqref="J11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1453</v>
      </c>
      <c r="B5" s="345"/>
      <c r="C5" s="345" t="s">
        <v>1454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1449</v>
      </c>
      <c r="C9" s="368"/>
      <c r="D9" s="369"/>
      <c r="E9" s="103"/>
      <c r="F9" s="104" t="s">
        <v>1426</v>
      </c>
      <c r="G9" s="298">
        <v>3000</v>
      </c>
      <c r="H9" s="299"/>
      <c r="I9" s="11" t="s">
        <v>1346</v>
      </c>
      <c r="J9" s="11">
        <v>9.5399999999999991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1179</v>
      </c>
      <c r="H10" s="299"/>
      <c r="I10" s="11" t="s">
        <v>1345</v>
      </c>
      <c r="J10" s="11">
        <v>1.71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5.5</v>
      </c>
      <c r="H14" s="299"/>
    </row>
    <row r="15" spans="1:13" s="9" customFormat="1" ht="20.100000000000001" customHeight="1" x14ac:dyDescent="0.2">
      <c r="A15" s="104" t="s">
        <v>285</v>
      </c>
      <c r="B15" s="381">
        <v>3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1.7330000000000001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5.5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2861C-462C-44F4-B81A-A3CEB5C219F2}">
  <sheetPr>
    <pageSetUpPr fitToPage="1"/>
  </sheetPr>
  <dimension ref="A1:M77"/>
  <sheetViews>
    <sheetView zoomScale="80" zoomScaleNormal="80" workbookViewId="0">
      <selection activeCell="K17" sqref="K17"/>
    </sheetView>
  </sheetViews>
  <sheetFormatPr defaultColWidth="15.7109375" defaultRowHeight="15" x14ac:dyDescent="0.25"/>
  <cols>
    <col min="1" max="1" width="22.85546875" style="4" bestFit="1" customWidth="1"/>
    <col min="2" max="4" width="10.7109375" style="4" customWidth="1"/>
    <col min="5" max="5" width="12" style="4" customWidth="1"/>
    <col min="6" max="6" width="18" style="4" bestFit="1" customWidth="1"/>
    <col min="7" max="8" width="10.7109375" style="4" customWidth="1"/>
    <col min="9" max="9" width="17.28515625" style="4" customWidth="1"/>
    <col min="10" max="16384" width="15.710937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9"/>
      <c r="J4" s="9"/>
      <c r="K4" s="9"/>
      <c r="L4" s="9"/>
    </row>
    <row r="5" spans="1:13" s="12" customFormat="1" ht="20.100000000000001" customHeight="1" x14ac:dyDescent="0.25">
      <c r="A5" s="345" t="s">
        <v>1455</v>
      </c>
      <c r="B5" s="345"/>
      <c r="C5" s="345" t="s">
        <v>1456</v>
      </c>
      <c r="D5" s="345"/>
      <c r="E5" s="345"/>
      <c r="F5" s="345"/>
      <c r="G5" s="345"/>
      <c r="H5" s="345"/>
      <c r="I5" s="11"/>
    </row>
    <row r="6" spans="1:13" ht="6.75" customHeight="1" thickBot="1" x14ac:dyDescent="0.3">
      <c r="A6" s="292"/>
      <c r="B6" s="292"/>
      <c r="C6" s="292"/>
      <c r="D6" s="292"/>
      <c r="E6" s="292"/>
      <c r="F6" s="292"/>
      <c r="G6" s="292"/>
      <c r="H6" s="102"/>
      <c r="I6" s="102"/>
      <c r="J6" s="102"/>
      <c r="K6" s="102"/>
      <c r="L6" s="102"/>
    </row>
    <row r="7" spans="1:13" s="9" customFormat="1" ht="20.100000000000001" customHeight="1" thickBot="1" x14ac:dyDescent="0.25">
      <c r="A7" s="384" t="s">
        <v>3</v>
      </c>
      <c r="B7" s="385"/>
      <c r="C7" s="385"/>
      <c r="D7" s="386"/>
      <c r="E7" s="103"/>
      <c r="F7" s="384" t="s">
        <v>15</v>
      </c>
      <c r="G7" s="385"/>
      <c r="H7" s="386"/>
    </row>
    <row r="8" spans="1:13" s="9" customFormat="1" ht="20.100000000000001" customHeight="1" thickBot="1" x14ac:dyDescent="0.25">
      <c r="A8" s="294" t="s">
        <v>272</v>
      </c>
      <c r="B8" s="387" t="s">
        <v>39</v>
      </c>
      <c r="C8" s="388"/>
      <c r="D8" s="389"/>
      <c r="E8" s="103"/>
      <c r="F8" s="295" t="s">
        <v>9</v>
      </c>
      <c r="G8" s="296" t="s">
        <v>16</v>
      </c>
      <c r="H8" s="297" t="s">
        <v>17</v>
      </c>
    </row>
    <row r="9" spans="1:13" s="9" customFormat="1" ht="20.100000000000001" customHeight="1" x14ac:dyDescent="0.2">
      <c r="A9" s="294" t="s">
        <v>274</v>
      </c>
      <c r="B9" s="367" t="s">
        <v>1449</v>
      </c>
      <c r="C9" s="368"/>
      <c r="D9" s="369"/>
      <c r="E9" s="103"/>
      <c r="F9" s="104" t="s">
        <v>1426</v>
      </c>
      <c r="G9" s="298">
        <v>3600</v>
      </c>
      <c r="H9" s="299"/>
      <c r="I9" s="11" t="s">
        <v>1346</v>
      </c>
      <c r="J9" s="11">
        <v>7.5</v>
      </c>
    </row>
    <row r="10" spans="1:13" s="9" customFormat="1" ht="20.100000000000001" customHeight="1" thickBot="1" x14ac:dyDescent="0.25">
      <c r="A10" s="300" t="s">
        <v>276</v>
      </c>
      <c r="B10" s="370"/>
      <c r="C10" s="371"/>
      <c r="D10" s="372"/>
      <c r="E10" s="103"/>
      <c r="F10" s="301" t="s">
        <v>1427</v>
      </c>
      <c r="G10" s="298">
        <v>1282</v>
      </c>
      <c r="H10" s="299"/>
      <c r="I10" s="11" t="s">
        <v>1345</v>
      </c>
      <c r="J10" s="11">
        <v>2.02</v>
      </c>
    </row>
    <row r="11" spans="1:13" s="9" customFormat="1" ht="20.100000000000001" customHeight="1" x14ac:dyDescent="0.2">
      <c r="A11" s="103"/>
      <c r="B11" s="103"/>
      <c r="C11" s="390"/>
      <c r="D11" s="390"/>
      <c r="E11" s="302"/>
      <c r="F11" s="301" t="s">
        <v>1428</v>
      </c>
      <c r="G11" s="298"/>
      <c r="H11" s="299"/>
    </row>
    <row r="12" spans="1:13" s="9" customFormat="1" ht="20.100000000000001" customHeight="1" thickBot="1" x14ac:dyDescent="0.25">
      <c r="A12" s="374"/>
      <c r="B12" s="374"/>
      <c r="C12" s="374"/>
      <c r="D12" s="374"/>
      <c r="E12" s="103"/>
      <c r="F12" s="301" t="s">
        <v>1429</v>
      </c>
      <c r="G12" s="298"/>
      <c r="H12" s="299"/>
    </row>
    <row r="13" spans="1:13" s="9" customFormat="1" ht="20.100000000000001" customHeight="1" thickBot="1" x14ac:dyDescent="0.25">
      <c r="A13" s="375" t="s">
        <v>280</v>
      </c>
      <c r="B13" s="376"/>
      <c r="C13" s="376"/>
      <c r="D13" s="377"/>
      <c r="E13" s="103"/>
      <c r="F13" s="301" t="s">
        <v>22</v>
      </c>
      <c r="G13" s="298">
        <v>460</v>
      </c>
      <c r="H13" s="299"/>
    </row>
    <row r="14" spans="1:13" s="9" customFormat="1" ht="20.100000000000001" customHeight="1" x14ac:dyDescent="0.2">
      <c r="A14" s="301" t="s">
        <v>282</v>
      </c>
      <c r="B14" s="378" t="s">
        <v>9</v>
      </c>
      <c r="C14" s="379"/>
      <c r="D14" s="380"/>
      <c r="E14" s="103"/>
      <c r="F14" s="301" t="s">
        <v>23</v>
      </c>
      <c r="G14" s="298">
        <v>5.5</v>
      </c>
      <c r="H14" s="299"/>
    </row>
    <row r="15" spans="1:13" s="9" customFormat="1" ht="20.100000000000001" customHeight="1" x14ac:dyDescent="0.2">
      <c r="A15" s="104" t="s">
        <v>285</v>
      </c>
      <c r="B15" s="381">
        <v>3</v>
      </c>
      <c r="C15" s="382"/>
      <c r="D15" s="383"/>
      <c r="E15" s="103"/>
      <c r="F15" s="301" t="s">
        <v>292</v>
      </c>
      <c r="G15" s="298"/>
      <c r="H15" s="299"/>
    </row>
    <row r="16" spans="1:13" s="9" customFormat="1" ht="20.100000000000001" customHeight="1" x14ac:dyDescent="0.2">
      <c r="A16" s="104" t="s">
        <v>286</v>
      </c>
      <c r="B16" s="381" t="s">
        <v>9</v>
      </c>
      <c r="C16" s="382"/>
      <c r="D16" s="383"/>
      <c r="E16" s="103"/>
      <c r="F16" s="301" t="s">
        <v>1430</v>
      </c>
      <c r="G16" s="298"/>
      <c r="H16" s="299"/>
    </row>
    <row r="17" spans="1:9" s="9" customFormat="1" ht="20.100000000000001" customHeight="1" x14ac:dyDescent="0.2">
      <c r="A17" s="104" t="s">
        <v>287</v>
      </c>
      <c r="B17" s="367">
        <v>3</v>
      </c>
      <c r="C17" s="368"/>
      <c r="D17" s="369"/>
      <c r="E17" s="103"/>
      <c r="F17" s="301" t="s">
        <v>33</v>
      </c>
      <c r="G17" s="298">
        <v>1</v>
      </c>
      <c r="H17" s="299"/>
    </row>
    <row r="18" spans="1:9" s="9" customFormat="1" ht="20.100000000000001" customHeight="1" thickBot="1" x14ac:dyDescent="0.25">
      <c r="A18" s="104" t="s">
        <v>289</v>
      </c>
      <c r="B18" s="367">
        <v>460</v>
      </c>
      <c r="C18" s="368"/>
      <c r="D18" s="369"/>
      <c r="E18" s="103"/>
      <c r="F18" s="303" t="s">
        <v>1431</v>
      </c>
      <c r="G18" s="304">
        <v>2.5499999999999998</v>
      </c>
      <c r="H18" s="305"/>
    </row>
    <row r="19" spans="1:9" s="9" customFormat="1" ht="20.100000000000001" customHeight="1" thickBot="1" x14ac:dyDescent="0.25">
      <c r="A19" s="106" t="s">
        <v>290</v>
      </c>
      <c r="B19" s="370">
        <v>5.5</v>
      </c>
      <c r="C19" s="371"/>
      <c r="D19" s="372"/>
      <c r="E19" s="103"/>
      <c r="F19" s="103"/>
      <c r="G19" s="103"/>
      <c r="H19" s="103"/>
    </row>
    <row r="20" spans="1:9" s="9" customFormat="1" ht="20.100000000000001" customHeight="1" x14ac:dyDescent="0.2">
      <c r="A20" s="103"/>
      <c r="B20" s="103"/>
      <c r="C20" s="103"/>
      <c r="D20" s="103"/>
      <c r="E20" s="103"/>
      <c r="F20" s="103"/>
      <c r="G20" s="103"/>
      <c r="H20" s="103"/>
    </row>
    <row r="21" spans="1:9" s="9" customFormat="1" ht="16.5" customHeight="1" thickBot="1" x14ac:dyDescent="0.25">
      <c r="A21" s="373"/>
      <c r="B21" s="373"/>
      <c r="C21" s="373"/>
      <c r="D21" s="373"/>
      <c r="E21" s="103"/>
      <c r="F21" s="103"/>
      <c r="G21" s="103"/>
      <c r="H21" s="103"/>
    </row>
    <row r="22" spans="1:9" s="9" customFormat="1" ht="36.75" thickBot="1" x14ac:dyDescent="0.3">
      <c r="A22" s="306" t="s">
        <v>86</v>
      </c>
      <c r="B22" s="306" t="s">
        <v>87</v>
      </c>
      <c r="C22" s="307" t="s">
        <v>88</v>
      </c>
      <c r="D22" s="307" t="s">
        <v>89</v>
      </c>
      <c r="E22" s="307" t="s">
        <v>1432</v>
      </c>
      <c r="F22" s="307" t="s">
        <v>1433</v>
      </c>
      <c r="G22" s="307" t="s">
        <v>1434</v>
      </c>
      <c r="H22" s="293" t="s">
        <v>1435</v>
      </c>
      <c r="I22" s="308"/>
    </row>
    <row r="23" spans="1:9" s="9" customFormat="1" ht="20.100000000000001" customHeight="1" x14ac:dyDescent="0.2">
      <c r="A23" s="126"/>
      <c r="B23" s="309"/>
      <c r="C23" s="127"/>
      <c r="D23" s="122"/>
      <c r="E23" s="122"/>
      <c r="F23" s="122"/>
      <c r="G23" s="122"/>
      <c r="H23" s="310" t="e">
        <f>G23/E23</f>
        <v>#DIV/0!</v>
      </c>
      <c r="I23" s="311"/>
    </row>
    <row r="24" spans="1:9" s="9" customFormat="1" ht="20.100000000000001" customHeight="1" x14ac:dyDescent="0.2">
      <c r="A24" s="126"/>
      <c r="B24" s="309"/>
      <c r="C24" s="127"/>
      <c r="D24" s="122"/>
      <c r="E24" s="122"/>
      <c r="F24" s="122"/>
      <c r="G24" s="123"/>
      <c r="H24" s="310" t="e">
        <f t="shared" ref="H24:H31" si="0">G24/E24</f>
        <v>#DIV/0!</v>
      </c>
      <c r="I24" s="311"/>
    </row>
    <row r="25" spans="1:9" s="9" customFormat="1" ht="20.100000000000001" customHeight="1" x14ac:dyDescent="0.2">
      <c r="A25" s="126"/>
      <c r="B25" s="309"/>
      <c r="C25" s="127"/>
      <c r="D25" s="122"/>
      <c r="E25" s="122"/>
      <c r="F25" s="122"/>
      <c r="G25" s="122"/>
      <c r="H25" s="310" t="e">
        <f t="shared" si="0"/>
        <v>#DIV/0!</v>
      </c>
      <c r="I25" s="311"/>
    </row>
    <row r="26" spans="1:9" s="9" customFormat="1" ht="20.100000000000001" customHeight="1" x14ac:dyDescent="0.2">
      <c r="A26" s="126"/>
      <c r="B26" s="309"/>
      <c r="C26" s="127"/>
      <c r="D26" s="122"/>
      <c r="E26" s="122"/>
      <c r="F26" s="122"/>
      <c r="G26" s="122"/>
      <c r="H26" s="310" t="e">
        <f t="shared" si="0"/>
        <v>#DIV/0!</v>
      </c>
      <c r="I26" s="311"/>
    </row>
    <row r="27" spans="1:9" s="9" customFormat="1" ht="20.100000000000001" customHeight="1" x14ac:dyDescent="0.2">
      <c r="A27" s="126"/>
      <c r="B27" s="309"/>
      <c r="C27" s="127"/>
      <c r="D27" s="122"/>
      <c r="E27" s="122"/>
      <c r="F27" s="122"/>
      <c r="G27" s="122"/>
      <c r="H27" s="310" t="e">
        <f t="shared" si="0"/>
        <v>#DIV/0!</v>
      </c>
      <c r="I27" s="311"/>
    </row>
    <row r="28" spans="1:9" s="9" customFormat="1" ht="20.100000000000001" customHeight="1" x14ac:dyDescent="0.2">
      <c r="A28" s="126"/>
      <c r="B28" s="309"/>
      <c r="C28" s="127"/>
      <c r="D28" s="122"/>
      <c r="E28" s="122"/>
      <c r="F28" s="122"/>
      <c r="G28" s="122"/>
      <c r="H28" s="310" t="e">
        <f t="shared" si="0"/>
        <v>#DIV/0!</v>
      </c>
      <c r="I28" s="311"/>
    </row>
    <row r="29" spans="1:9" s="9" customFormat="1" ht="20.100000000000001" customHeight="1" x14ac:dyDescent="0.2">
      <c r="A29" s="126"/>
      <c r="B29" s="309"/>
      <c r="C29" s="127"/>
      <c r="D29" s="122"/>
      <c r="E29" s="122"/>
      <c r="F29" s="122"/>
      <c r="G29" s="122"/>
      <c r="H29" s="310" t="e">
        <f t="shared" si="0"/>
        <v>#DIV/0!</v>
      </c>
      <c r="I29" s="311"/>
    </row>
    <row r="30" spans="1:9" s="9" customFormat="1" ht="20.100000000000001" customHeight="1" x14ac:dyDescent="0.2">
      <c r="A30" s="126"/>
      <c r="B30" s="309"/>
      <c r="C30" s="127"/>
      <c r="D30" s="122"/>
      <c r="E30" s="122"/>
      <c r="F30" s="122"/>
      <c r="G30" s="122"/>
      <c r="H30" s="310" t="e">
        <f t="shared" si="0"/>
        <v>#DIV/0!</v>
      </c>
      <c r="I30" s="311"/>
    </row>
    <row r="31" spans="1:9" s="9" customFormat="1" ht="20.100000000000001" customHeight="1" thickBot="1" x14ac:dyDescent="0.25">
      <c r="A31" s="312"/>
      <c r="B31" s="313"/>
      <c r="C31" s="314"/>
      <c r="D31" s="315"/>
      <c r="E31" s="315"/>
      <c r="F31" s="315"/>
      <c r="G31" s="315"/>
      <c r="H31" s="305" t="e">
        <f t="shared" si="0"/>
        <v>#DIV/0!</v>
      </c>
      <c r="I31" s="311"/>
    </row>
    <row r="32" spans="1:9" x14ac:dyDescent="0.25">
      <c r="A32" s="136"/>
      <c r="B32" s="136"/>
    </row>
    <row r="33" spans="1:2" x14ac:dyDescent="0.25">
      <c r="A33" s="136"/>
      <c r="B33" s="136"/>
    </row>
    <row r="34" spans="1:2" x14ac:dyDescent="0.25">
      <c r="A34" s="137"/>
      <c r="B34" s="137"/>
    </row>
    <row r="35" spans="1:2" x14ac:dyDescent="0.25">
      <c r="A35" s="136"/>
      <c r="B35" s="136"/>
    </row>
    <row r="36" spans="1:2" x14ac:dyDescent="0.25">
      <c r="A36" s="136"/>
      <c r="B36" s="136"/>
    </row>
    <row r="37" spans="1:2" x14ac:dyDescent="0.25">
      <c r="A37" s="137"/>
      <c r="B37" s="137"/>
    </row>
    <row r="38" spans="1:2" x14ac:dyDescent="0.25">
      <c r="A38" s="137"/>
      <c r="B38" s="137"/>
    </row>
    <row r="39" spans="1:2" x14ac:dyDescent="0.25">
      <c r="A39" s="137"/>
      <c r="B39" s="137"/>
    </row>
    <row r="40" spans="1:2" x14ac:dyDescent="0.25">
      <c r="A40" s="137"/>
      <c r="B40" s="137"/>
    </row>
    <row r="41" spans="1:2" x14ac:dyDescent="0.25">
      <c r="A41" s="137"/>
      <c r="B41" s="137"/>
    </row>
    <row r="42" spans="1:2" x14ac:dyDescent="0.25">
      <c r="A42" s="137"/>
      <c r="B42" s="137"/>
    </row>
    <row r="43" spans="1:2" x14ac:dyDescent="0.25">
      <c r="A43" s="138"/>
      <c r="B43" s="138"/>
    </row>
    <row r="44" spans="1:2" x14ac:dyDescent="0.25">
      <c r="A44" s="136"/>
      <c r="B44" s="136"/>
    </row>
    <row r="45" spans="1:2" x14ac:dyDescent="0.25">
      <c r="A45" s="136"/>
      <c r="B45" s="136"/>
    </row>
    <row r="46" spans="1:2" x14ac:dyDescent="0.25">
      <c r="A46" s="136"/>
      <c r="B46" s="136"/>
    </row>
    <row r="47" spans="1:2" x14ac:dyDescent="0.25">
      <c r="A47" s="136"/>
      <c r="B47" s="136"/>
    </row>
    <row r="48" spans="1:2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7"/>
      <c r="B51" s="137"/>
    </row>
    <row r="52" spans="1:2" x14ac:dyDescent="0.25">
      <c r="A52" s="137"/>
      <c r="B52" s="137"/>
    </row>
    <row r="53" spans="1:2" x14ac:dyDescent="0.25">
      <c r="A53" s="137"/>
      <c r="B53" s="137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97"/>
      <c r="B57" s="97"/>
    </row>
    <row r="58" spans="1:2" x14ac:dyDescent="0.25">
      <c r="A58" s="97"/>
      <c r="B58" s="97"/>
    </row>
    <row r="74" spans="1:2" x14ac:dyDescent="0.25">
      <c r="A74" s="139"/>
      <c r="B74" s="139"/>
    </row>
    <row r="75" spans="1:2" x14ac:dyDescent="0.25">
      <c r="A75" s="97"/>
      <c r="B75" s="97"/>
    </row>
    <row r="76" spans="1:2" x14ac:dyDescent="0.25">
      <c r="A76" s="136"/>
      <c r="B76" s="136"/>
    </row>
    <row r="77" spans="1:2" x14ac:dyDescent="0.25">
      <c r="A77" s="137"/>
      <c r="B77" s="137"/>
    </row>
  </sheetData>
  <mergeCells count="21">
    <mergeCell ref="C11:D11"/>
    <mergeCell ref="A1:H1"/>
    <mergeCell ref="A2:H2"/>
    <mergeCell ref="A3:H3"/>
    <mergeCell ref="A4:H4"/>
    <mergeCell ref="A5:B5"/>
    <mergeCell ref="C5:H5"/>
    <mergeCell ref="A7:D7"/>
    <mergeCell ref="F7:H7"/>
    <mergeCell ref="B8:D8"/>
    <mergeCell ref="B9:D9"/>
    <mergeCell ref="B10:D10"/>
    <mergeCell ref="B18:D18"/>
    <mergeCell ref="B19:D19"/>
    <mergeCell ref="A21:D21"/>
    <mergeCell ref="A12:D12"/>
    <mergeCell ref="A13:D13"/>
    <mergeCell ref="B14:D14"/>
    <mergeCell ref="B15:D15"/>
    <mergeCell ref="B16:D16"/>
    <mergeCell ref="B17:D17"/>
  </mergeCells>
  <printOptions horizontalCentered="1"/>
  <pageMargins left="0.7" right="0.7" top="1" bottom="0.5" header="0" footer="0"/>
  <pageSetup scale="84" orientation="portrait" r:id="rId1"/>
  <rowBreaks count="1" manualBreakCount="1">
    <brk id="34" max="16383" man="1"/>
  </rowBreaks>
  <drawing r:id="rId2"/>
  <legacyDrawing r:id="rId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749D1-AE78-4D44-A9BC-F7EB6BD77EBF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982</v>
      </c>
      <c r="B5" s="412"/>
      <c r="C5" s="412"/>
      <c r="D5" s="413" t="s">
        <v>303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300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302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3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3600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1454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4.8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4.8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3" orientation="portrait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5CC9A6-B94A-465E-80C1-79C7BE1CEACF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983</v>
      </c>
      <c r="B5" s="412"/>
      <c r="C5" s="412"/>
      <c r="D5" s="413" t="s">
        <v>304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305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>
        <v>56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2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2400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1691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3.4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3.4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F71DBB-3F20-41DF-A426-AFD35368556D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984</v>
      </c>
      <c r="B5" s="412"/>
      <c r="C5" s="412"/>
      <c r="D5" s="413" t="s">
        <v>306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305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>
        <v>56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2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2300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1674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3.4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3.4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981BDB-8371-4245-8266-11D509CD23A3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985</v>
      </c>
      <c r="B5" s="412"/>
      <c r="C5" s="412"/>
      <c r="D5" s="413" t="s">
        <v>307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305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308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2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2700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1634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3.4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3.4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DB7F6D-40FC-4C48-BE1F-DA0C12C11299}">
  <sheetPr>
    <pageSetUpPr fitToPage="1"/>
  </sheetPr>
  <dimension ref="A1:M52"/>
  <sheetViews>
    <sheetView zoomScale="80" zoomScaleNormal="80" workbookViewId="0">
      <selection activeCell="B29" sqref="B29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85546875" style="12" customWidth="1"/>
    <col min="10" max="16384" width="9.140625" style="12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2"/>
      <c r="J1" s="3"/>
      <c r="K1" s="3"/>
      <c r="L1" s="3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6"/>
      <c r="J2" s="7"/>
      <c r="K2" s="7"/>
      <c r="L2" s="7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5"/>
      <c r="J3" s="8"/>
      <c r="K3" s="8"/>
      <c r="L3" s="8"/>
      <c r="M3" s="8"/>
    </row>
    <row r="4" spans="1:13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</row>
    <row r="5" spans="1:13" ht="20.100000000000001" customHeight="1" x14ac:dyDescent="0.25">
      <c r="A5" s="10" t="s">
        <v>1041</v>
      </c>
      <c r="B5" s="10"/>
      <c r="C5" s="345" t="s">
        <v>1059</v>
      </c>
      <c r="D5" s="345"/>
      <c r="E5" s="345"/>
      <c r="F5" s="345"/>
      <c r="G5" s="345"/>
      <c r="H5" s="289" t="s">
        <v>1276</v>
      </c>
      <c r="I5" s="11"/>
    </row>
    <row r="6" spans="1:13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</row>
    <row r="7" spans="1:13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</row>
    <row r="8" spans="1:13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3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3" ht="15.75" x14ac:dyDescent="0.25">
      <c r="A10" s="18" t="s">
        <v>5</v>
      </c>
      <c r="B10" s="358" t="s">
        <v>1275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1284</v>
      </c>
    </row>
    <row r="11" spans="1:13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1285</v>
      </c>
    </row>
    <row r="12" spans="1:13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1288</v>
      </c>
    </row>
    <row r="13" spans="1:13" ht="15.75" x14ac:dyDescent="0.25">
      <c r="A13" s="18" t="s">
        <v>8</v>
      </c>
      <c r="B13" s="358" t="s">
        <v>1314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1289</v>
      </c>
    </row>
    <row r="14" spans="1:13" ht="15.75" x14ac:dyDescent="0.25">
      <c r="A14" s="18" t="s">
        <v>8</v>
      </c>
      <c r="B14" s="358" t="s">
        <v>1315</v>
      </c>
      <c r="C14" s="360"/>
      <c r="D14" s="17"/>
      <c r="E14" s="18"/>
      <c r="F14" s="358"/>
      <c r="G14" s="359"/>
      <c r="H14" s="11"/>
    </row>
    <row r="15" spans="1:13" ht="15.75" x14ac:dyDescent="0.25">
      <c r="A15" s="18" t="s">
        <v>79</v>
      </c>
      <c r="B15" s="358" t="s">
        <v>1316</v>
      </c>
      <c r="C15" s="360"/>
      <c r="D15" s="17"/>
      <c r="E15" s="18"/>
      <c r="F15" s="358"/>
      <c r="G15" s="359"/>
      <c r="H15" s="11"/>
    </row>
    <row r="16" spans="1:13" ht="15.75" x14ac:dyDescent="0.25">
      <c r="A16" s="18" t="s">
        <v>79</v>
      </c>
      <c r="B16" s="358" t="s">
        <v>1317</v>
      </c>
      <c r="C16" s="360"/>
      <c r="D16" s="17"/>
      <c r="E16" s="20" t="s">
        <v>9</v>
      </c>
      <c r="F16" s="358"/>
      <c r="G16" s="360"/>
    </row>
    <row r="17" spans="1:8" ht="15.75" x14ac:dyDescent="0.25">
      <c r="A17" s="18"/>
      <c r="B17" s="358"/>
      <c r="C17" s="360"/>
      <c r="D17" s="17"/>
      <c r="E17" s="21" t="s">
        <v>9</v>
      </c>
      <c r="F17" s="358"/>
      <c r="G17" s="360"/>
    </row>
    <row r="18" spans="1:8" ht="16.5" thickBot="1" x14ac:dyDescent="0.3">
      <c r="A18" s="22"/>
      <c r="B18" s="352"/>
      <c r="C18" s="361"/>
      <c r="D18" s="23"/>
      <c r="E18" s="24" t="s">
        <v>9</v>
      </c>
      <c r="F18" s="352"/>
      <c r="G18" s="361"/>
    </row>
    <row r="19" spans="1:8" ht="16.5" thickBot="1" x14ac:dyDescent="0.3">
      <c r="A19" s="25"/>
      <c r="B19" s="26"/>
      <c r="C19" s="27"/>
      <c r="D19" s="23"/>
      <c r="E19" s="17"/>
      <c r="F19" s="28"/>
      <c r="G19" s="28"/>
    </row>
    <row r="20" spans="1:8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</row>
    <row r="21" spans="1:8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</row>
    <row r="22" spans="1:8" ht="15.75" x14ac:dyDescent="0.25">
      <c r="A22" s="18" t="s">
        <v>12</v>
      </c>
      <c r="B22" s="358" t="s">
        <v>1301</v>
      </c>
      <c r="C22" s="359"/>
      <c r="D22" s="23"/>
      <c r="E22" s="18" t="s">
        <v>12</v>
      </c>
      <c r="F22" s="358" t="s">
        <v>1300</v>
      </c>
      <c r="G22" s="359"/>
      <c r="H22" s="11"/>
    </row>
    <row r="23" spans="1:8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</row>
    <row r="24" spans="1:8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</row>
    <row r="25" spans="1:8" ht="15" customHeight="1" thickBot="1" x14ac:dyDescent="0.3">
      <c r="A25" s="33"/>
      <c r="B25" s="354"/>
      <c r="C25" s="354"/>
      <c r="D25" s="29"/>
      <c r="E25" s="33"/>
      <c r="F25" s="354"/>
      <c r="G25" s="354"/>
      <c r="H25" s="11"/>
    </row>
    <row r="26" spans="1:8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</row>
    <row r="27" spans="1:8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</row>
    <row r="28" spans="1:8" ht="15.75" x14ac:dyDescent="0.25">
      <c r="A28" s="18" t="s">
        <v>18</v>
      </c>
      <c r="B28" s="37" t="s">
        <v>1408</v>
      </c>
      <c r="C28" s="38"/>
      <c r="D28" s="23"/>
      <c r="E28" s="18" t="s">
        <v>18</v>
      </c>
      <c r="F28" s="37" t="s">
        <v>1071</v>
      </c>
      <c r="G28" s="38"/>
      <c r="H28" s="11"/>
    </row>
    <row r="29" spans="1:8" ht="15.75" x14ac:dyDescent="0.25">
      <c r="A29" s="18" t="s">
        <v>19</v>
      </c>
      <c r="B29" s="39" t="s">
        <v>1050</v>
      </c>
      <c r="C29" s="19"/>
      <c r="D29" s="23"/>
      <c r="E29" s="18"/>
      <c r="F29" s="39"/>
      <c r="G29" s="40"/>
      <c r="H29" s="11"/>
    </row>
    <row r="30" spans="1:8" ht="15.75" x14ac:dyDescent="0.25">
      <c r="A30" s="18" t="s">
        <v>20</v>
      </c>
      <c r="B30" s="41" t="s">
        <v>1351</v>
      </c>
      <c r="C30" s="42"/>
      <c r="D30" s="23"/>
      <c r="E30" s="18" t="s">
        <v>20</v>
      </c>
      <c r="F30" s="39" t="s">
        <v>1352</v>
      </c>
      <c r="G30" s="42"/>
      <c r="H30" s="11"/>
    </row>
    <row r="31" spans="1:8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</row>
    <row r="32" spans="1:8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</row>
    <row r="34" spans="1:9" ht="16.5" thickBot="1" x14ac:dyDescent="0.3">
      <c r="A34" s="22" t="s">
        <v>24</v>
      </c>
      <c r="B34" s="46" t="s">
        <v>1353</v>
      </c>
      <c r="C34" s="47"/>
      <c r="D34" s="23"/>
      <c r="E34" s="22" t="s">
        <v>24</v>
      </c>
      <c r="F34" s="44" t="s">
        <v>1354</v>
      </c>
      <c r="G34" s="47"/>
      <c r="H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</row>
    <row r="40" spans="1:9" ht="15.75" x14ac:dyDescent="0.25">
      <c r="A40" s="18" t="s">
        <v>28</v>
      </c>
      <c r="B40" s="39" t="s">
        <v>1349</v>
      </c>
      <c r="C40" s="40"/>
      <c r="D40" s="23"/>
      <c r="E40" s="18" t="s">
        <v>28</v>
      </c>
      <c r="F40" s="56" t="s">
        <v>1350</v>
      </c>
      <c r="G40" s="40"/>
      <c r="H40" s="11"/>
    </row>
    <row r="41" spans="1:9" ht="15.75" x14ac:dyDescent="0.25">
      <c r="A41" s="18" t="s">
        <v>29</v>
      </c>
      <c r="B41" s="31" t="s">
        <v>1344</v>
      </c>
      <c r="C41" s="40"/>
      <c r="D41" s="23"/>
      <c r="E41" s="18" t="s">
        <v>9</v>
      </c>
      <c r="F41" s="41"/>
      <c r="G41" s="38"/>
      <c r="H41" s="11" t="s">
        <v>1346</v>
      </c>
      <c r="I41" s="11">
        <v>131.19999999999999</v>
      </c>
    </row>
    <row r="42" spans="1:9" ht="15.75" x14ac:dyDescent="0.25">
      <c r="A42" s="18" t="s">
        <v>30</v>
      </c>
      <c r="B42" s="39" t="s">
        <v>1343</v>
      </c>
      <c r="C42" s="42"/>
      <c r="D42" s="23"/>
      <c r="E42" s="57"/>
      <c r="F42" s="58"/>
      <c r="G42" s="59"/>
      <c r="H42" s="11" t="s">
        <v>1345</v>
      </c>
      <c r="I42" s="11">
        <v>19.38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</row>
    <row r="47" spans="1:9" ht="16.5" thickBot="1" x14ac:dyDescent="0.3">
      <c r="A47" s="22" t="s">
        <v>33</v>
      </c>
      <c r="B47" s="46" t="s">
        <v>1347</v>
      </c>
      <c r="C47" s="66"/>
      <c r="D47" s="23"/>
      <c r="E47" s="67" t="s">
        <v>33</v>
      </c>
      <c r="F47" s="46" t="s">
        <v>1348</v>
      </c>
      <c r="G47" s="66"/>
      <c r="H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</row>
    <row r="49" spans="1:8" x14ac:dyDescent="0.25">
      <c r="A49" s="68"/>
      <c r="B49" s="11"/>
      <c r="C49" s="11"/>
      <c r="D49" s="11"/>
      <c r="E49" s="11"/>
      <c r="F49" s="11"/>
      <c r="G49" s="11"/>
      <c r="H49" s="11"/>
    </row>
    <row r="50" spans="1:8" x14ac:dyDescent="0.25">
      <c r="A50" s="11"/>
      <c r="B50" s="11"/>
      <c r="C50" s="11"/>
      <c r="D50" s="11"/>
      <c r="E50" s="11"/>
      <c r="F50" s="11"/>
      <c r="G50" s="11"/>
      <c r="H50" s="11"/>
    </row>
    <row r="51" spans="1:8" x14ac:dyDescent="0.25">
      <c r="A51" s="11"/>
      <c r="B51" s="11"/>
      <c r="C51" s="11"/>
      <c r="D51" s="11"/>
      <c r="E51" s="11"/>
      <c r="F51" s="11"/>
      <c r="G51" s="11"/>
      <c r="H51" s="11"/>
    </row>
    <row r="52" spans="1:8" x14ac:dyDescent="0.25">
      <c r="A52" s="11"/>
      <c r="B52" s="11"/>
      <c r="C52" s="11"/>
      <c r="D52" s="11"/>
      <c r="E52" s="11"/>
      <c r="F52" s="11"/>
      <c r="G52" s="11"/>
      <c r="H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743F94-78C1-4D1A-A03E-4C23C4D9CA6C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986</v>
      </c>
      <c r="B5" s="412"/>
      <c r="C5" s="412"/>
      <c r="D5" s="413" t="s">
        <v>309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310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308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1.5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1400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2003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3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3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8AFE9-116F-47F2-B82E-7CC2DD53F3FF}">
  <sheetPr>
    <pageSetUpPr fitToPage="1"/>
  </sheetPr>
  <dimension ref="A1:M80"/>
  <sheetViews>
    <sheetView topLeftCell="A4" zoomScale="80" zoomScaleNormal="80" workbookViewId="0">
      <selection activeCell="A23" sqref="A23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311</v>
      </c>
      <c r="B5" s="412"/>
      <c r="C5" s="412"/>
      <c r="D5" s="413" t="s">
        <v>312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314</v>
      </c>
      <c r="D9" s="403"/>
      <c r="E9" s="103"/>
      <c r="F9" s="109" t="s">
        <v>288</v>
      </c>
      <c r="G9" s="110">
        <v>2850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1661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2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9.5" thickBot="1" x14ac:dyDescent="0.35">
      <c r="A23" s="103"/>
      <c r="B23" s="103"/>
      <c r="C23" s="103"/>
      <c r="D23" s="103"/>
      <c r="E23" s="103"/>
      <c r="F23" s="103"/>
      <c r="G23" s="103"/>
      <c r="H23" s="103"/>
      <c r="I23" s="100"/>
    </row>
    <row r="24" spans="1:9" s="105" customFormat="1" ht="32.25" thickBot="1" x14ac:dyDescent="0.35">
      <c r="A24" s="117" t="s">
        <v>86</v>
      </c>
      <c r="B24" s="118" t="s">
        <v>87</v>
      </c>
      <c r="C24" s="118" t="s">
        <v>88</v>
      </c>
      <c r="D24" s="118" t="s">
        <v>89</v>
      </c>
      <c r="E24" s="118" t="s">
        <v>294</v>
      </c>
      <c r="F24" s="118" t="s">
        <v>295</v>
      </c>
      <c r="G24" s="118" t="s">
        <v>296</v>
      </c>
      <c r="H24" s="119" t="s">
        <v>297</v>
      </c>
    </row>
    <row r="25" spans="1:9" s="105" customFormat="1" ht="16.5" x14ac:dyDescent="0.3">
      <c r="A25" s="120"/>
      <c r="B25" s="121"/>
      <c r="C25" s="121"/>
      <c r="D25" s="122"/>
      <c r="E25" s="123"/>
      <c r="F25" s="124"/>
      <c r="G25" s="122"/>
      <c r="H25" s="125" t="e">
        <f t="shared" ref="H25:H33" si="0">G25/E25</f>
        <v>#DIV/0!</v>
      </c>
    </row>
    <row r="26" spans="1:9" s="105" customFormat="1" ht="16.5" x14ac:dyDescent="0.3">
      <c r="A26" s="126"/>
      <c r="B26" s="127"/>
      <c r="C26" s="127"/>
      <c r="D26" s="122"/>
      <c r="E26" s="122"/>
      <c r="F26" s="123"/>
      <c r="G26" s="122"/>
      <c r="H26" s="125" t="e">
        <f t="shared" si="0"/>
        <v>#DIV/0!</v>
      </c>
    </row>
    <row r="27" spans="1:9" s="105" customFormat="1" ht="16.5" x14ac:dyDescent="0.3">
      <c r="A27" s="120"/>
      <c r="B27" s="127"/>
      <c r="C27" s="127"/>
      <c r="D27" s="122"/>
      <c r="E27" s="122"/>
      <c r="F27" s="122"/>
      <c r="G27" s="122"/>
      <c r="H27" s="125" t="e">
        <f t="shared" si="0"/>
        <v>#DIV/0!</v>
      </c>
    </row>
    <row r="28" spans="1:9" s="105" customFormat="1" ht="16.5" x14ac:dyDescent="0.3">
      <c r="A28" s="128"/>
      <c r="B28" s="127"/>
      <c r="C28" s="127"/>
      <c r="D28" s="122"/>
      <c r="E28" s="122"/>
      <c r="F28" s="122"/>
      <c r="G28" s="122"/>
      <c r="H28" s="125" t="e">
        <f t="shared" si="0"/>
        <v>#DIV/0!</v>
      </c>
    </row>
    <row r="29" spans="1:9" s="105" customFormat="1" ht="16.5" x14ac:dyDescent="0.3">
      <c r="A29" s="120"/>
      <c r="B29" s="127"/>
      <c r="C29" s="127"/>
      <c r="D29" s="122"/>
      <c r="E29" s="122"/>
      <c r="F29" s="122"/>
      <c r="G29" s="122"/>
      <c r="H29" s="125" t="e">
        <f t="shared" si="0"/>
        <v>#DIV/0!</v>
      </c>
    </row>
    <row r="30" spans="1:9" s="105" customFormat="1" ht="16.5" x14ac:dyDescent="0.3">
      <c r="A30" s="128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0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8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34" customFormat="1" ht="17.25" thickBot="1" x14ac:dyDescent="0.35">
      <c r="A33" s="129"/>
      <c r="B33" s="130"/>
      <c r="C33" s="131"/>
      <c r="D33" s="132"/>
      <c r="E33" s="132"/>
      <c r="F33" s="132"/>
      <c r="G33" s="132"/>
      <c r="H33" s="133" t="e">
        <f t="shared" si="0"/>
        <v>#DIV/0!</v>
      </c>
    </row>
    <row r="34" spans="1:8" x14ac:dyDescent="0.25">
      <c r="A34" s="135"/>
      <c r="B34" s="135"/>
      <c r="C34" s="103"/>
      <c r="D34" s="103"/>
      <c r="E34" s="103"/>
      <c r="F34" s="103"/>
      <c r="G34" s="103"/>
      <c r="H34" s="103"/>
    </row>
    <row r="35" spans="1:8" x14ac:dyDescent="0.25">
      <c r="A35" s="136"/>
      <c r="B35" s="136"/>
    </row>
    <row r="36" spans="1:8" x14ac:dyDescent="0.25">
      <c r="A36" s="136"/>
      <c r="B36" s="136"/>
    </row>
    <row r="37" spans="1:8" x14ac:dyDescent="0.25">
      <c r="A37" s="137"/>
      <c r="B37" s="137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7"/>
      <c r="B41" s="137"/>
    </row>
    <row r="42" spans="1:8" x14ac:dyDescent="0.25">
      <c r="A42" s="137"/>
      <c r="B42" s="137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8"/>
      <c r="B46" s="138"/>
    </row>
    <row r="47" spans="1:8" x14ac:dyDescent="0.25">
      <c r="A47" s="136"/>
      <c r="B47" s="136"/>
    </row>
    <row r="48" spans="1:8" x14ac:dyDescent="0.25">
      <c r="A48" s="136"/>
      <c r="B48" s="136"/>
    </row>
    <row r="49" spans="1:2" x14ac:dyDescent="0.25">
      <c r="A49" s="136"/>
      <c r="B49" s="136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7"/>
      <c r="B54" s="137"/>
    </row>
    <row r="55" spans="1:2" x14ac:dyDescent="0.25">
      <c r="A55" s="137"/>
      <c r="B55" s="137"/>
    </row>
    <row r="56" spans="1:2" x14ac:dyDescent="0.25">
      <c r="A56" s="137"/>
      <c r="B56" s="137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97"/>
      <c r="B60" s="97"/>
    </row>
    <row r="61" spans="1:2" x14ac:dyDescent="0.25">
      <c r="A61" s="97"/>
      <c r="B61" s="97"/>
    </row>
    <row r="77" spans="1:2" x14ac:dyDescent="0.25">
      <c r="A77" s="139"/>
      <c r="B77" s="139"/>
    </row>
    <row r="78" spans="1:2" x14ac:dyDescent="0.25">
      <c r="A78" s="97"/>
      <c r="B78" s="97"/>
    </row>
    <row r="79" spans="1:2" x14ac:dyDescent="0.25">
      <c r="A79" s="136"/>
      <c r="B79" s="136"/>
    </row>
    <row r="80" spans="1:2" x14ac:dyDescent="0.25">
      <c r="A80" s="137" t="s">
        <v>298</v>
      </c>
      <c r="B80" s="137"/>
    </row>
  </sheetData>
  <mergeCells count="32">
    <mergeCell ref="A7:D7"/>
    <mergeCell ref="A1:H1"/>
    <mergeCell ref="A2:H2"/>
    <mergeCell ref="A3:H3"/>
    <mergeCell ref="A5:C5"/>
    <mergeCell ref="D5:H5"/>
    <mergeCell ref="A15:B15"/>
    <mergeCell ref="C15:D15"/>
    <mergeCell ref="A16:B16"/>
    <mergeCell ref="C16:D16"/>
    <mergeCell ref="F7:H7"/>
    <mergeCell ref="A13:D13"/>
    <mergeCell ref="A14:B14"/>
    <mergeCell ref="C14:D14"/>
    <mergeCell ref="A10:B10"/>
    <mergeCell ref="C10:D10"/>
    <mergeCell ref="A11:B11"/>
    <mergeCell ref="C11:D11"/>
    <mergeCell ref="A8:B8"/>
    <mergeCell ref="C8:D8"/>
    <mergeCell ref="A9:B9"/>
    <mergeCell ref="C9:D9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3CE1F8-E938-456B-986A-CA0EB82D13FC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315</v>
      </c>
      <c r="B5" s="412"/>
      <c r="C5" s="412"/>
      <c r="D5" s="413" t="s">
        <v>316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314</v>
      </c>
      <c r="D9" s="403"/>
      <c r="E9" s="103"/>
      <c r="F9" s="109" t="s">
        <v>288</v>
      </c>
      <c r="G9" s="110">
        <v>2850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1661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2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1B23B-51E7-4E74-9790-BD02118B26C3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318</v>
      </c>
      <c r="B5" s="412"/>
      <c r="C5" s="412"/>
      <c r="D5" s="413" t="s">
        <v>319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317</v>
      </c>
      <c r="D9" s="403"/>
      <c r="E9" s="103"/>
      <c r="F9" s="109" t="s">
        <v>288</v>
      </c>
      <c r="G9" s="110">
        <v>5450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800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9.3000000000000007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7.5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1200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9.3000000000000007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3" orientation="portrait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6E4C1B-F2BD-4CAA-AAC9-7C7CDE131643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320</v>
      </c>
      <c r="B5" s="412"/>
      <c r="C5" s="412"/>
      <c r="D5" s="413" t="s">
        <v>321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322</v>
      </c>
      <c r="D9" s="403"/>
      <c r="E9" s="103"/>
      <c r="F9" s="109" t="s">
        <v>288</v>
      </c>
      <c r="G9" s="110">
        <v>500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1703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115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2.85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0.25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1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115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2.85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228CB-35D9-4F56-B44E-5DAD31EAB3F6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323</v>
      </c>
      <c r="B5" s="412"/>
      <c r="C5" s="412"/>
      <c r="D5" s="413" t="s">
        <v>325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324</v>
      </c>
      <c r="D9" s="403"/>
      <c r="E9" s="103"/>
      <c r="F9" s="109" t="s">
        <v>288</v>
      </c>
      <c r="G9" s="110">
        <v>700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1652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115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2.85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0.25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1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115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2.85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1D90E-9FC0-4D51-8D8F-40187CC4CE9F}">
  <sheetPr>
    <pageSetUpPr fitToPage="1"/>
  </sheetPr>
  <dimension ref="A1:M83"/>
  <sheetViews>
    <sheetView zoomScale="80" zoomScaleNormal="80" workbookViewId="0">
      <selection activeCell="I13" sqref="I13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326</v>
      </c>
      <c r="B5" s="412"/>
      <c r="C5" s="412"/>
      <c r="D5" s="413" t="s">
        <v>327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328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329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8600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1051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7.6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7.6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1.5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9FA314-0344-4BF5-8644-C247669FB528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330</v>
      </c>
      <c r="B5" s="412"/>
      <c r="C5" s="412"/>
      <c r="D5" s="413" t="s">
        <v>331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332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>
        <v>56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0.5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1</v>
      </c>
      <c r="D18" s="394"/>
      <c r="E18" s="103"/>
      <c r="F18" s="109" t="s">
        <v>288</v>
      </c>
      <c r="G18" s="110">
        <v>700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115</v>
      </c>
      <c r="D19" s="394"/>
      <c r="E19" s="103"/>
      <c r="F19" s="109" t="s">
        <v>20</v>
      </c>
      <c r="G19" s="110">
        <v>1359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/>
      <c r="D20" s="394"/>
      <c r="E20" s="103"/>
      <c r="F20" s="109" t="s">
        <v>22</v>
      </c>
      <c r="G20" s="110">
        <v>115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/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1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4ADE93-FD09-4D11-8BAD-33095724B51E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333</v>
      </c>
      <c r="B5" s="412"/>
      <c r="C5" s="412"/>
      <c r="D5" s="413" t="s">
        <v>334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335</v>
      </c>
      <c r="D9" s="403"/>
      <c r="E9" s="103"/>
      <c r="F9" s="109" t="s">
        <v>288</v>
      </c>
      <c r="G9" s="110">
        <v>4600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1241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4.3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3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1350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4.3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4A99E-6861-4247-8B5C-8EF8C356DCC3}">
  <sheetPr>
    <pageSetUpPr fitToPage="1"/>
  </sheetPr>
  <dimension ref="A1:M83"/>
  <sheetViews>
    <sheetView zoomScale="80" zoomScaleNormal="80" workbookViewId="0">
      <selection activeCell="I16" sqref="I16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337</v>
      </c>
      <c r="B5" s="412"/>
      <c r="C5" s="412"/>
      <c r="D5" s="413" t="s">
        <v>338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336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329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9100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794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7.6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7.6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1.5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F66DB-3FD1-423E-8B19-50BC48FA83B9}">
  <sheetPr>
    <pageSetUpPr fitToPage="1"/>
  </sheetPr>
  <dimension ref="A1:N51"/>
  <sheetViews>
    <sheetView zoomScale="80" zoomScaleNormal="80" workbookViewId="0">
      <pane ySplit="7" topLeftCell="A8" activePane="bottomLeft" state="frozen"/>
      <selection activeCell="A3" sqref="A3:G3"/>
      <selection pane="bottomLeft" activeCell="M7" sqref="M7:M8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13.5703125" style="4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9" t="s">
        <v>1409</v>
      </c>
    </row>
    <row r="5" spans="1:14" ht="15" customHeight="1" x14ac:dyDescent="0.25">
      <c r="A5" s="365" t="s">
        <v>1095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4" ht="24.95" customHeight="1" x14ac:dyDescent="0.25">
      <c r="A8" s="72" t="s">
        <v>1096</v>
      </c>
      <c r="B8" s="73" t="s">
        <v>1097</v>
      </c>
      <c r="C8" s="74"/>
      <c r="D8" s="74" t="s">
        <v>1098</v>
      </c>
      <c r="E8" s="75">
        <v>6</v>
      </c>
      <c r="F8" s="76">
        <v>300</v>
      </c>
      <c r="G8" s="73"/>
      <c r="H8" s="76">
        <v>80</v>
      </c>
      <c r="I8" s="73"/>
      <c r="J8" s="76">
        <v>150</v>
      </c>
      <c r="K8" s="73"/>
      <c r="L8" s="77"/>
      <c r="M8" s="317">
        <v>0.6</v>
      </c>
    </row>
    <row r="9" spans="1:14" ht="24.95" customHeight="1" x14ac:dyDescent="0.25">
      <c r="A9" s="72" t="s">
        <v>1099</v>
      </c>
      <c r="B9" s="73" t="s">
        <v>1112</v>
      </c>
      <c r="C9" s="74"/>
      <c r="D9" s="74" t="s">
        <v>1098</v>
      </c>
      <c r="E9" s="75">
        <v>18</v>
      </c>
      <c r="F9" s="76">
        <v>2900</v>
      </c>
      <c r="G9" s="73"/>
      <c r="H9" s="76">
        <v>1101</v>
      </c>
      <c r="I9" s="73"/>
      <c r="J9" s="76">
        <v>1450</v>
      </c>
      <c r="K9" s="73"/>
      <c r="L9" s="77"/>
      <c r="M9" s="317">
        <v>5.9</v>
      </c>
    </row>
    <row r="10" spans="1:14" ht="24.95" customHeight="1" x14ac:dyDescent="0.25">
      <c r="A10" s="72" t="s">
        <v>1100</v>
      </c>
      <c r="B10" s="73" t="s">
        <v>1113</v>
      </c>
      <c r="C10" s="74"/>
      <c r="D10" s="74" t="s">
        <v>1098</v>
      </c>
      <c r="E10" s="75">
        <v>8</v>
      </c>
      <c r="F10" s="76">
        <v>600</v>
      </c>
      <c r="G10" s="73"/>
      <c r="H10" s="76">
        <v>126</v>
      </c>
      <c r="I10" s="73"/>
      <c r="J10" s="76">
        <v>300</v>
      </c>
      <c r="K10" s="73"/>
      <c r="L10" s="77"/>
      <c r="M10" s="317">
        <v>1.3</v>
      </c>
    </row>
    <row r="11" spans="1:14" ht="24.95" customHeight="1" x14ac:dyDescent="0.25">
      <c r="A11" s="72" t="s">
        <v>1101</v>
      </c>
      <c r="B11" s="73" t="s">
        <v>1114</v>
      </c>
      <c r="C11" s="74"/>
      <c r="D11" s="74" t="s">
        <v>1098</v>
      </c>
      <c r="E11" s="75">
        <v>14</v>
      </c>
      <c r="F11" s="76">
        <v>1400</v>
      </c>
      <c r="G11" s="73"/>
      <c r="H11" s="76">
        <v>450</v>
      </c>
      <c r="I11" s="73"/>
      <c r="J11" s="76">
        <v>700</v>
      </c>
      <c r="K11" s="73"/>
      <c r="L11" s="77"/>
      <c r="M11" s="317">
        <v>3</v>
      </c>
    </row>
    <row r="12" spans="1:14" ht="24.95" customHeight="1" x14ac:dyDescent="0.25">
      <c r="A12" s="72" t="s">
        <v>1102</v>
      </c>
      <c r="B12" s="73" t="s">
        <v>1115</v>
      </c>
      <c r="C12" s="74"/>
      <c r="D12" s="74" t="s">
        <v>1098</v>
      </c>
      <c r="E12" s="75">
        <v>10</v>
      </c>
      <c r="F12" s="76">
        <v>800</v>
      </c>
      <c r="G12" s="73"/>
      <c r="H12" s="76">
        <v>220</v>
      </c>
      <c r="I12" s="73"/>
      <c r="J12" s="76">
        <v>400</v>
      </c>
      <c r="K12" s="73"/>
      <c r="L12" s="77"/>
      <c r="M12" s="317">
        <v>1.7</v>
      </c>
    </row>
    <row r="13" spans="1:14" ht="24.95" customHeight="1" x14ac:dyDescent="0.25">
      <c r="A13" s="72" t="s">
        <v>1103</v>
      </c>
      <c r="B13" s="73" t="s">
        <v>1134</v>
      </c>
      <c r="C13" s="74"/>
      <c r="D13" s="74" t="s">
        <v>1098</v>
      </c>
      <c r="E13" s="75">
        <v>8</v>
      </c>
      <c r="F13" s="76">
        <v>600</v>
      </c>
      <c r="G13" s="73"/>
      <c r="H13" s="76">
        <v>180</v>
      </c>
      <c r="I13" s="73"/>
      <c r="J13" s="76">
        <v>300</v>
      </c>
      <c r="K13" s="73"/>
      <c r="L13" s="77"/>
      <c r="M13" s="317">
        <v>1.3</v>
      </c>
    </row>
    <row r="14" spans="1:14" ht="24.95" customHeight="1" x14ac:dyDescent="0.25">
      <c r="A14" s="72" t="s">
        <v>1104</v>
      </c>
      <c r="B14" s="73" t="s">
        <v>1116</v>
      </c>
      <c r="C14" s="74"/>
      <c r="D14" s="74" t="s">
        <v>1098</v>
      </c>
      <c r="E14" s="75">
        <v>6</v>
      </c>
      <c r="F14" s="76">
        <v>350</v>
      </c>
      <c r="G14" s="73"/>
      <c r="H14" s="76">
        <v>145</v>
      </c>
      <c r="I14" s="73"/>
      <c r="J14" s="76">
        <v>175</v>
      </c>
      <c r="K14" s="73"/>
      <c r="L14" s="77"/>
      <c r="M14" s="317">
        <v>0.9</v>
      </c>
    </row>
    <row r="15" spans="1:14" ht="24.95" customHeight="1" x14ac:dyDescent="0.25">
      <c r="A15" s="72" t="s">
        <v>1105</v>
      </c>
      <c r="B15" s="73" t="s">
        <v>1117</v>
      </c>
      <c r="C15" s="74"/>
      <c r="D15" s="74" t="s">
        <v>1098</v>
      </c>
      <c r="E15" s="75">
        <v>16</v>
      </c>
      <c r="F15" s="76">
        <v>2100</v>
      </c>
      <c r="G15" s="73"/>
      <c r="H15" s="76">
        <v>576</v>
      </c>
      <c r="I15" s="73"/>
      <c r="J15" s="76">
        <v>1050</v>
      </c>
      <c r="K15" s="73"/>
      <c r="L15" s="77"/>
      <c r="M15" s="317">
        <v>4.2</v>
      </c>
    </row>
    <row r="16" spans="1:14" ht="24.95" customHeight="1" x14ac:dyDescent="0.25">
      <c r="A16" s="72" t="s">
        <v>1106</v>
      </c>
      <c r="B16" s="73" t="s">
        <v>1118</v>
      </c>
      <c r="C16" s="74"/>
      <c r="D16" s="74" t="s">
        <v>1098</v>
      </c>
      <c r="E16" s="75">
        <v>10</v>
      </c>
      <c r="F16" s="76">
        <v>1000</v>
      </c>
      <c r="G16" s="73"/>
      <c r="H16" s="76">
        <v>240</v>
      </c>
      <c r="I16" s="73"/>
      <c r="J16" s="76">
        <v>500</v>
      </c>
      <c r="K16" s="73"/>
      <c r="L16" s="77"/>
      <c r="M16" s="317">
        <v>2</v>
      </c>
    </row>
    <row r="17" spans="1:13" ht="24.95" customHeight="1" x14ac:dyDescent="0.25">
      <c r="A17" s="72" t="s">
        <v>1107</v>
      </c>
      <c r="B17" s="73" t="s">
        <v>1120</v>
      </c>
      <c r="C17" s="74"/>
      <c r="D17" s="74" t="s">
        <v>1098</v>
      </c>
      <c r="E17" s="75">
        <v>10</v>
      </c>
      <c r="F17" s="76">
        <v>900</v>
      </c>
      <c r="G17" s="73"/>
      <c r="H17" s="76">
        <v>900</v>
      </c>
      <c r="I17" s="73"/>
      <c r="J17" s="76">
        <v>900</v>
      </c>
      <c r="K17" s="73"/>
      <c r="L17" s="77"/>
      <c r="M17" s="317">
        <v>3.5</v>
      </c>
    </row>
    <row r="18" spans="1:13" ht="24.95" customHeight="1" x14ac:dyDescent="0.25">
      <c r="A18" s="72" t="s">
        <v>1108</v>
      </c>
      <c r="B18" s="78" t="s">
        <v>1121</v>
      </c>
      <c r="C18" s="74"/>
      <c r="D18" s="74" t="s">
        <v>1098</v>
      </c>
      <c r="E18" s="75">
        <v>4</v>
      </c>
      <c r="F18" s="76">
        <v>150</v>
      </c>
      <c r="G18" s="78"/>
      <c r="H18" s="76">
        <v>48</v>
      </c>
      <c r="I18" s="73"/>
      <c r="J18" s="76">
        <v>75</v>
      </c>
      <c r="K18" s="73"/>
      <c r="L18" s="80"/>
      <c r="M18" s="317">
        <v>0.3</v>
      </c>
    </row>
    <row r="19" spans="1:13" ht="24.95" customHeight="1" x14ac:dyDescent="0.25">
      <c r="A19" s="72" t="s">
        <v>1109</v>
      </c>
      <c r="B19" s="78" t="s">
        <v>1122</v>
      </c>
      <c r="C19" s="74"/>
      <c r="D19" s="74" t="s">
        <v>1098</v>
      </c>
      <c r="E19" s="75">
        <v>8</v>
      </c>
      <c r="F19" s="76">
        <v>600</v>
      </c>
      <c r="G19" s="78"/>
      <c r="H19" s="76">
        <v>126</v>
      </c>
      <c r="I19" s="73"/>
      <c r="J19" s="76">
        <v>300</v>
      </c>
      <c r="K19" s="73"/>
      <c r="L19" s="80"/>
      <c r="M19" s="317">
        <v>1.3</v>
      </c>
    </row>
    <row r="20" spans="1:13" ht="24.95" customHeight="1" x14ac:dyDescent="0.25">
      <c r="A20" s="72" t="s">
        <v>1110</v>
      </c>
      <c r="B20" s="78" t="s">
        <v>1123</v>
      </c>
      <c r="C20" s="74"/>
      <c r="D20" s="74" t="s">
        <v>1098</v>
      </c>
      <c r="E20" s="75">
        <v>10</v>
      </c>
      <c r="F20" s="76">
        <v>750</v>
      </c>
      <c r="G20" s="78"/>
      <c r="H20" s="76">
        <v>210</v>
      </c>
      <c r="I20" s="73"/>
      <c r="J20" s="76">
        <v>375</v>
      </c>
      <c r="K20" s="73"/>
      <c r="L20" s="80"/>
      <c r="M20" s="317">
        <v>1.6</v>
      </c>
    </row>
    <row r="21" spans="1:13" ht="24.95" customHeight="1" x14ac:dyDescent="0.25">
      <c r="A21" s="72" t="s">
        <v>1111</v>
      </c>
      <c r="B21" s="78" t="s">
        <v>1119</v>
      </c>
      <c r="C21" s="74"/>
      <c r="D21" s="74" t="s">
        <v>1098</v>
      </c>
      <c r="E21" s="75">
        <v>8</v>
      </c>
      <c r="F21" s="76">
        <v>500</v>
      </c>
      <c r="G21" s="78"/>
      <c r="H21" s="76">
        <v>500</v>
      </c>
      <c r="I21" s="73"/>
      <c r="J21" s="76">
        <v>500</v>
      </c>
      <c r="K21" s="73"/>
      <c r="L21" s="80"/>
      <c r="M21" s="317">
        <v>2</v>
      </c>
    </row>
    <row r="22" spans="1:13" ht="24.95" customHeight="1" x14ac:dyDescent="0.25">
      <c r="A22" s="218" t="s">
        <v>1124</v>
      </c>
      <c r="B22" s="78"/>
      <c r="C22" s="74"/>
      <c r="D22" s="74"/>
      <c r="E22" s="75"/>
      <c r="F22" s="217">
        <f>SUM(F8:F21)</f>
        <v>12950</v>
      </c>
      <c r="G22" s="217">
        <f>SUM(G8:G21)</f>
        <v>0</v>
      </c>
      <c r="H22" s="76"/>
      <c r="I22" s="73"/>
      <c r="J22" s="217">
        <f>SUM(J8:J21)</f>
        <v>7175</v>
      </c>
      <c r="K22" s="217">
        <f>SUM(K8:K21)</f>
        <v>0</v>
      </c>
      <c r="L22" s="80"/>
      <c r="M22" s="11"/>
    </row>
    <row r="23" spans="1:13" ht="24.95" customHeight="1" x14ac:dyDescent="0.25">
      <c r="A23" s="72"/>
      <c r="B23" s="78"/>
      <c r="C23" s="74"/>
      <c r="D23" s="74"/>
      <c r="E23" s="75"/>
      <c r="F23" s="76"/>
      <c r="G23" s="78"/>
      <c r="H23" s="76"/>
      <c r="I23" s="73"/>
      <c r="J23" s="76"/>
      <c r="K23" s="73"/>
      <c r="L23" s="80"/>
      <c r="M23" s="11"/>
    </row>
    <row r="24" spans="1:13" ht="24.95" customHeight="1" x14ac:dyDescent="0.25">
      <c r="A24" s="72" t="s">
        <v>1125</v>
      </c>
      <c r="B24" s="78" t="s">
        <v>1097</v>
      </c>
      <c r="C24" s="74"/>
      <c r="D24" s="74" t="s">
        <v>1149</v>
      </c>
      <c r="E24" s="75">
        <v>4</v>
      </c>
      <c r="F24" s="76">
        <v>100</v>
      </c>
      <c r="G24" s="78"/>
      <c r="H24" s="76">
        <v>40</v>
      </c>
      <c r="I24" s="73"/>
      <c r="J24" s="76"/>
      <c r="K24" s="73"/>
      <c r="L24" s="80"/>
      <c r="M24" s="11"/>
    </row>
    <row r="25" spans="1:13" ht="24.95" customHeight="1" x14ac:dyDescent="0.25">
      <c r="A25" s="72" t="s">
        <v>1126</v>
      </c>
      <c r="B25" s="78" t="s">
        <v>1113</v>
      </c>
      <c r="C25" s="74"/>
      <c r="D25" s="74" t="s">
        <v>1149</v>
      </c>
      <c r="E25" s="75">
        <v>7</v>
      </c>
      <c r="F25" s="76">
        <v>500</v>
      </c>
      <c r="G25" s="78"/>
      <c r="H25" s="76">
        <v>125</v>
      </c>
      <c r="I25" s="73"/>
      <c r="J25" s="76"/>
      <c r="K25" s="73"/>
      <c r="L25" s="80"/>
      <c r="M25" s="11"/>
    </row>
    <row r="26" spans="1:13" ht="24.95" customHeight="1" x14ac:dyDescent="0.25">
      <c r="A26" s="72" t="s">
        <v>1127</v>
      </c>
      <c r="B26" s="78" t="s">
        <v>1116</v>
      </c>
      <c r="C26" s="74"/>
      <c r="D26" s="74" t="s">
        <v>1149</v>
      </c>
      <c r="E26" s="75">
        <v>6</v>
      </c>
      <c r="F26" s="76">
        <v>250</v>
      </c>
      <c r="G26" s="78"/>
      <c r="H26" s="76">
        <v>90</v>
      </c>
      <c r="I26" s="73"/>
      <c r="J26" s="76"/>
      <c r="K26" s="73"/>
      <c r="L26" s="80"/>
      <c r="M26" s="11"/>
    </row>
    <row r="27" spans="1:13" ht="24.95" customHeight="1" x14ac:dyDescent="0.25">
      <c r="A27" s="72" t="s">
        <v>1128</v>
      </c>
      <c r="B27" s="78" t="s">
        <v>1135</v>
      </c>
      <c r="C27" s="74"/>
      <c r="D27" s="74" t="s">
        <v>1149</v>
      </c>
      <c r="E27" s="75">
        <v>12</v>
      </c>
      <c r="F27" s="76">
        <v>1900</v>
      </c>
      <c r="G27" s="78"/>
      <c r="H27" s="76">
        <v>380</v>
      </c>
      <c r="I27" s="73"/>
      <c r="J27" s="76"/>
      <c r="K27" s="73"/>
      <c r="L27" s="80"/>
      <c r="M27" s="11"/>
    </row>
    <row r="28" spans="1:13" ht="24.95" customHeight="1" x14ac:dyDescent="0.25">
      <c r="A28" s="72" t="s">
        <v>1129</v>
      </c>
      <c r="B28" s="78" t="s">
        <v>1136</v>
      </c>
      <c r="C28" s="74"/>
      <c r="D28" s="74" t="s">
        <v>1149</v>
      </c>
      <c r="E28" s="75">
        <v>8</v>
      </c>
      <c r="F28" s="76">
        <v>900</v>
      </c>
      <c r="G28" s="78"/>
      <c r="H28" s="76">
        <v>180</v>
      </c>
      <c r="I28" s="73"/>
      <c r="J28" s="76"/>
      <c r="K28" s="73"/>
      <c r="L28" s="79"/>
      <c r="M28" s="11"/>
    </row>
    <row r="29" spans="1:13" ht="24.95" customHeight="1" x14ac:dyDescent="0.25">
      <c r="A29" s="72" t="s">
        <v>1130</v>
      </c>
      <c r="B29" s="78" t="s">
        <v>1120</v>
      </c>
      <c r="C29" s="74"/>
      <c r="D29" s="74" t="s">
        <v>1149</v>
      </c>
      <c r="E29" s="75">
        <v>9</v>
      </c>
      <c r="F29" s="76">
        <v>1000</v>
      </c>
      <c r="G29" s="78"/>
      <c r="H29" s="76">
        <v>200</v>
      </c>
      <c r="I29" s="73"/>
      <c r="J29" s="76"/>
      <c r="K29" s="73"/>
      <c r="L29" s="80"/>
      <c r="M29" s="11"/>
    </row>
    <row r="30" spans="1:13" ht="24.95" customHeight="1" x14ac:dyDescent="0.25">
      <c r="A30" s="72" t="s">
        <v>1131</v>
      </c>
      <c r="B30" s="78" t="s">
        <v>1121</v>
      </c>
      <c r="C30" s="74"/>
      <c r="D30" s="74" t="s">
        <v>1149</v>
      </c>
      <c r="E30" s="75">
        <v>4</v>
      </c>
      <c r="F30" s="76">
        <v>150</v>
      </c>
      <c r="G30" s="78"/>
      <c r="H30" s="76">
        <v>40</v>
      </c>
      <c r="I30" s="73"/>
      <c r="J30" s="76"/>
      <c r="K30" s="73"/>
      <c r="L30" s="80"/>
      <c r="M30" s="11"/>
    </row>
    <row r="31" spans="1:13" ht="25.5" customHeight="1" x14ac:dyDescent="0.25">
      <c r="A31" s="72" t="s">
        <v>1132</v>
      </c>
      <c r="B31" s="78" t="s">
        <v>1122</v>
      </c>
      <c r="C31" s="82"/>
      <c r="D31" s="74" t="s">
        <v>1149</v>
      </c>
      <c r="E31" s="83">
        <v>7</v>
      </c>
      <c r="F31" s="84">
        <v>600</v>
      </c>
      <c r="G31" s="81"/>
      <c r="H31" s="84">
        <v>130</v>
      </c>
      <c r="I31" s="85"/>
      <c r="J31" s="84"/>
      <c r="K31" s="85"/>
      <c r="L31" s="86"/>
      <c r="M31" s="11"/>
    </row>
    <row r="32" spans="1:13" ht="25.5" customHeight="1" x14ac:dyDescent="0.25">
      <c r="A32" s="72" t="s">
        <v>1133</v>
      </c>
      <c r="B32" s="78" t="s">
        <v>1119</v>
      </c>
      <c r="C32" s="87"/>
      <c r="D32" s="74" t="s">
        <v>1149</v>
      </c>
      <c r="E32" s="87">
        <v>7</v>
      </c>
      <c r="F32" s="88">
        <v>500</v>
      </c>
      <c r="G32" s="78"/>
      <c r="H32" s="88">
        <v>125</v>
      </c>
      <c r="I32" s="78"/>
      <c r="J32" s="88"/>
      <c r="K32" s="78"/>
      <c r="L32" s="80"/>
      <c r="M32" s="11"/>
    </row>
    <row r="33" spans="1:13" ht="25.5" customHeight="1" x14ac:dyDescent="0.25">
      <c r="A33" s="218" t="s">
        <v>1137</v>
      </c>
      <c r="B33" s="78"/>
      <c r="C33" s="87"/>
      <c r="D33" s="87"/>
      <c r="E33" s="87"/>
      <c r="F33" s="215">
        <f>SUM(F24:F32)</f>
        <v>5900</v>
      </c>
      <c r="G33" s="215">
        <f>SUM(G24:G32)</f>
        <v>0</v>
      </c>
      <c r="H33" s="88"/>
      <c r="I33" s="78"/>
      <c r="J33" s="88"/>
      <c r="K33" s="78"/>
      <c r="L33" s="80"/>
      <c r="M33" s="11"/>
    </row>
    <row r="34" spans="1:13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x14ac:dyDescent="0.25">
      <c r="A37" s="72"/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</row>
    <row r="38" spans="1:13" ht="25.5" customHeight="1" x14ac:dyDescent="0.25">
      <c r="A38" s="72"/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</row>
    <row r="40" spans="1:13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3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50" spans="1:1" x14ac:dyDescent="0.25">
      <c r="A50" s="96"/>
    </row>
    <row r="51" spans="1:1" x14ac:dyDescent="0.25">
      <c r="A51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E50A6-8AD3-4A3E-89E1-4799A01350E1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339</v>
      </c>
      <c r="B5" s="412"/>
      <c r="C5" s="412"/>
      <c r="D5" s="413" t="s">
        <v>340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341</v>
      </c>
      <c r="D9" s="403"/>
      <c r="E9" s="103"/>
      <c r="F9" s="109" t="s">
        <v>288</v>
      </c>
      <c r="G9" s="110">
        <v>950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1648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115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6.4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0.5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1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115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6.4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6D17B-A4A5-4ECE-904D-4066F85ED504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342</v>
      </c>
      <c r="B5" s="412"/>
      <c r="C5" s="412"/>
      <c r="D5" s="413" t="s">
        <v>343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344</v>
      </c>
      <c r="D9" s="403"/>
      <c r="E9" s="103"/>
      <c r="F9" s="109" t="s">
        <v>288</v>
      </c>
      <c r="G9" s="110">
        <v>3900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1366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4.3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3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1560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4.3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B4A353-6002-47A4-B0E5-DCAB15D04691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345</v>
      </c>
      <c r="B5" s="412"/>
      <c r="C5" s="412"/>
      <c r="D5" s="413" t="s">
        <v>343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314</v>
      </c>
      <c r="D9" s="403"/>
      <c r="E9" s="103"/>
      <c r="F9" s="109" t="s">
        <v>288</v>
      </c>
      <c r="G9" s="110">
        <v>2700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1480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681F19-4248-452C-AF02-0D4529956109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346</v>
      </c>
      <c r="B5" s="412"/>
      <c r="C5" s="412"/>
      <c r="D5" s="413" t="s">
        <v>347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314</v>
      </c>
      <c r="D9" s="403"/>
      <c r="E9" s="103"/>
      <c r="F9" s="109" t="s">
        <v>288</v>
      </c>
      <c r="G9" s="110">
        <v>2950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1525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AFB34-F5FE-4211-A470-30F01921332E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348</v>
      </c>
      <c r="B5" s="412"/>
      <c r="C5" s="412"/>
      <c r="D5" s="413" t="s">
        <v>347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314</v>
      </c>
      <c r="D9" s="403"/>
      <c r="E9" s="103"/>
      <c r="F9" s="109" t="s">
        <v>288</v>
      </c>
      <c r="G9" s="110">
        <v>2950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1525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722FF4-D244-449E-828D-DE6958F78C4E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349</v>
      </c>
      <c r="B5" s="412"/>
      <c r="C5" s="412"/>
      <c r="D5" s="413" t="s">
        <v>350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344</v>
      </c>
      <c r="D9" s="403"/>
      <c r="E9" s="103"/>
      <c r="F9" s="109" t="s">
        <v>288</v>
      </c>
      <c r="G9" s="110">
        <v>2550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1167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4.7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1350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4.7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ADC05-EBFA-4E0F-9371-2B898EEE4C6C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349</v>
      </c>
      <c r="B5" s="412"/>
      <c r="C5" s="412"/>
      <c r="D5" s="413" t="s">
        <v>350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314</v>
      </c>
      <c r="D9" s="403"/>
      <c r="E9" s="103"/>
      <c r="F9" s="109" t="s">
        <v>288</v>
      </c>
      <c r="G9" s="110">
        <v>2600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1462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313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1.5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839B7-D8E7-457D-BF06-BBCDDC8844D4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353</v>
      </c>
      <c r="B5" s="412"/>
      <c r="C5" s="412"/>
      <c r="D5" s="413" t="s">
        <v>354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351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352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 t="s">
        <v>38</v>
      </c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359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15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9050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1126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/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/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2.5369999999999999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0E601-F5DF-417F-BABD-AED6DD5A00A7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355</v>
      </c>
      <c r="B5" s="412"/>
      <c r="C5" s="412"/>
      <c r="D5" s="413" t="s">
        <v>356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357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thickBot="1" x14ac:dyDescent="0.35">
      <c r="A11" s="410" t="s">
        <v>88</v>
      </c>
      <c r="B11" s="411"/>
      <c r="C11" s="370" t="s">
        <v>352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 t="s">
        <v>38</v>
      </c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358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10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7050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1232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/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/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2.5390000000000001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D3F35-6EBF-40FC-A160-4C0195401446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360</v>
      </c>
      <c r="B5" s="412"/>
      <c r="C5" s="412"/>
      <c r="D5" s="413" t="s">
        <v>361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362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customHeight="1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 t="s">
        <v>302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3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5550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960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4.8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4.8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1.5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0C3320-4F24-48C0-A14F-6B2242BA38A5}">
  <sheetPr>
    <pageSetUpPr fitToPage="1"/>
  </sheetPr>
  <dimension ref="A1:N52"/>
  <sheetViews>
    <sheetView zoomScale="80" zoomScaleNormal="80" workbookViewId="0">
      <pane ySplit="7" topLeftCell="A8" activePane="bottomLeft" state="frozen"/>
      <selection activeCell="A3" sqref="A3:G3"/>
      <selection pane="bottomLeft" activeCell="P19" sqref="P19"/>
    </sheetView>
  </sheetViews>
  <sheetFormatPr defaultColWidth="9.140625" defaultRowHeight="15" x14ac:dyDescent="0.25"/>
  <cols>
    <col min="1" max="1" width="14" style="4" customWidth="1"/>
    <col min="2" max="12" width="10.7109375" style="4" customWidth="1"/>
    <col min="13" max="13" width="18.140625" style="12" customWidth="1"/>
    <col min="14" max="16384" width="9.140625" style="4"/>
  </cols>
  <sheetData>
    <row r="1" spans="1:14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1"/>
      <c r="N1" s="3"/>
    </row>
    <row r="2" spans="1:14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5"/>
      <c r="N2" s="7"/>
    </row>
    <row r="3" spans="1:14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6"/>
      <c r="N3" s="8"/>
    </row>
    <row r="4" spans="1:14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9" t="s">
        <v>1409</v>
      </c>
    </row>
    <row r="5" spans="1:14" ht="15" customHeight="1" x14ac:dyDescent="0.25">
      <c r="A5" s="365" t="s">
        <v>1095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4" ht="6.75" customHeight="1" thickBot="1" x14ac:dyDescent="0.3">
      <c r="A6" s="69"/>
      <c r="B6" s="69"/>
      <c r="C6" s="69"/>
      <c r="D6" s="69"/>
      <c r="E6" s="69"/>
      <c r="F6" s="69"/>
      <c r="G6" s="69"/>
      <c r="M6" s="11"/>
    </row>
    <row r="7" spans="1:14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11"/>
    </row>
    <row r="8" spans="1:14" ht="24.95" customHeight="1" x14ac:dyDescent="0.25">
      <c r="A8" s="72" t="s">
        <v>1138</v>
      </c>
      <c r="B8" s="73" t="s">
        <v>1148</v>
      </c>
      <c r="C8" s="74"/>
      <c r="D8" s="74" t="s">
        <v>1150</v>
      </c>
      <c r="E8" s="75">
        <v>4</v>
      </c>
      <c r="F8" s="76">
        <v>100</v>
      </c>
      <c r="G8" s="73"/>
      <c r="H8" s="76">
        <v>40</v>
      </c>
      <c r="I8" s="73"/>
      <c r="J8" s="76"/>
      <c r="K8" s="73"/>
      <c r="L8" s="77"/>
      <c r="M8" s="11" t="s">
        <v>1272</v>
      </c>
    </row>
    <row r="9" spans="1:14" ht="24.95" customHeight="1" x14ac:dyDescent="0.25">
      <c r="A9" s="72" t="s">
        <v>1139</v>
      </c>
      <c r="B9" s="73" t="s">
        <v>1112</v>
      </c>
      <c r="C9" s="74"/>
      <c r="D9" s="74" t="s">
        <v>1150</v>
      </c>
      <c r="E9" s="75">
        <v>10</v>
      </c>
      <c r="F9" s="76">
        <v>1300</v>
      </c>
      <c r="G9" s="73"/>
      <c r="H9" s="76">
        <v>260</v>
      </c>
      <c r="I9" s="73"/>
      <c r="J9" s="76"/>
      <c r="K9" s="73"/>
      <c r="L9" s="77"/>
      <c r="M9" s="11" t="s">
        <v>1272</v>
      </c>
    </row>
    <row r="10" spans="1:14" ht="24.95" customHeight="1" x14ac:dyDescent="0.25">
      <c r="A10" s="72" t="s">
        <v>1140</v>
      </c>
      <c r="B10" s="73" t="s">
        <v>1112</v>
      </c>
      <c r="C10" s="74"/>
      <c r="D10" s="74" t="s">
        <v>1150</v>
      </c>
      <c r="E10" s="75">
        <v>10</v>
      </c>
      <c r="F10" s="76">
        <v>1300</v>
      </c>
      <c r="G10" s="73"/>
      <c r="H10" s="76">
        <v>260</v>
      </c>
      <c r="I10" s="73"/>
      <c r="J10" s="76"/>
      <c r="K10" s="73"/>
      <c r="L10" s="77"/>
      <c r="M10" s="11" t="s">
        <v>1272</v>
      </c>
    </row>
    <row r="11" spans="1:14" ht="24.95" customHeight="1" x14ac:dyDescent="0.25">
      <c r="A11" s="72" t="s">
        <v>1141</v>
      </c>
      <c r="B11" s="73" t="s">
        <v>1112</v>
      </c>
      <c r="C11" s="74"/>
      <c r="D11" s="74" t="s">
        <v>1150</v>
      </c>
      <c r="E11" s="75">
        <v>7</v>
      </c>
      <c r="F11" s="76">
        <v>700</v>
      </c>
      <c r="G11" s="73"/>
      <c r="H11" s="76">
        <v>140</v>
      </c>
      <c r="I11" s="73"/>
      <c r="J11" s="76"/>
      <c r="K11" s="73"/>
      <c r="L11" s="77"/>
      <c r="M11" s="11" t="s">
        <v>1272</v>
      </c>
    </row>
    <row r="12" spans="1:14" ht="24.95" customHeight="1" x14ac:dyDescent="0.25">
      <c r="A12" s="72" t="s">
        <v>1142</v>
      </c>
      <c r="B12" s="73" t="s">
        <v>1151</v>
      </c>
      <c r="C12" s="74"/>
      <c r="D12" s="74" t="s">
        <v>1150</v>
      </c>
      <c r="E12" s="75">
        <v>10</v>
      </c>
      <c r="F12" s="76">
        <v>1300</v>
      </c>
      <c r="G12" s="73"/>
      <c r="H12" s="76">
        <v>260</v>
      </c>
      <c r="I12" s="73"/>
      <c r="J12" s="76"/>
      <c r="K12" s="73"/>
      <c r="L12" s="77"/>
      <c r="M12" s="11"/>
    </row>
    <row r="13" spans="1:14" ht="24.95" customHeight="1" x14ac:dyDescent="0.25">
      <c r="A13" s="72" t="s">
        <v>1143</v>
      </c>
      <c r="B13" s="73" t="s">
        <v>1115</v>
      </c>
      <c r="C13" s="74"/>
      <c r="D13" s="74" t="s">
        <v>1150</v>
      </c>
      <c r="E13" s="75">
        <v>8</v>
      </c>
      <c r="F13" s="76">
        <v>800</v>
      </c>
      <c r="G13" s="73"/>
      <c r="H13" s="76">
        <v>160</v>
      </c>
      <c r="I13" s="73"/>
      <c r="J13" s="76"/>
      <c r="K13" s="73"/>
      <c r="L13" s="77"/>
      <c r="M13" s="11" t="s">
        <v>1272</v>
      </c>
    </row>
    <row r="14" spans="1:14" ht="24.95" customHeight="1" x14ac:dyDescent="0.25">
      <c r="A14" s="72" t="s">
        <v>1144</v>
      </c>
      <c r="B14" s="73" t="s">
        <v>1134</v>
      </c>
      <c r="C14" s="74"/>
      <c r="D14" s="74" t="s">
        <v>1150</v>
      </c>
      <c r="E14" s="75">
        <v>7</v>
      </c>
      <c r="F14" s="76">
        <v>500</v>
      </c>
      <c r="G14" s="73"/>
      <c r="H14" s="76">
        <v>125</v>
      </c>
      <c r="I14" s="73"/>
      <c r="J14" s="76"/>
      <c r="K14" s="73"/>
      <c r="L14" s="77"/>
      <c r="M14" s="11" t="s">
        <v>1272</v>
      </c>
    </row>
    <row r="15" spans="1:14" ht="24.95" customHeight="1" x14ac:dyDescent="0.25">
      <c r="A15" s="72" t="s">
        <v>1145</v>
      </c>
      <c r="B15" s="73" t="s">
        <v>1116</v>
      </c>
      <c r="C15" s="74"/>
      <c r="D15" s="74" t="s">
        <v>1150</v>
      </c>
      <c r="E15" s="75">
        <v>4</v>
      </c>
      <c r="F15" s="76">
        <v>100</v>
      </c>
      <c r="G15" s="73"/>
      <c r="H15" s="76">
        <v>40</v>
      </c>
      <c r="I15" s="73"/>
      <c r="J15" s="76"/>
      <c r="K15" s="73"/>
      <c r="L15" s="77"/>
      <c r="M15" s="11" t="s">
        <v>1272</v>
      </c>
    </row>
    <row r="16" spans="1:14" ht="24.95" customHeight="1" x14ac:dyDescent="0.25">
      <c r="A16" s="72" t="s">
        <v>1146</v>
      </c>
      <c r="B16" s="73" t="s">
        <v>1123</v>
      </c>
      <c r="C16" s="74"/>
      <c r="D16" s="74" t="s">
        <v>1150</v>
      </c>
      <c r="E16" s="75">
        <v>8</v>
      </c>
      <c r="F16" s="76">
        <v>850</v>
      </c>
      <c r="G16" s="73"/>
      <c r="H16" s="76">
        <v>170</v>
      </c>
      <c r="I16" s="73"/>
      <c r="J16" s="76"/>
      <c r="K16" s="73"/>
      <c r="L16" s="77"/>
      <c r="M16" s="11" t="s">
        <v>1272</v>
      </c>
    </row>
    <row r="17" spans="1:13" ht="24.95" customHeight="1" x14ac:dyDescent="0.25">
      <c r="A17" s="218" t="s">
        <v>1147</v>
      </c>
      <c r="B17" s="73"/>
      <c r="C17" s="74"/>
      <c r="D17" s="74"/>
      <c r="E17" s="75"/>
      <c r="F17" s="217">
        <f>SUM(F8:F16)</f>
        <v>6950</v>
      </c>
      <c r="G17" s="217">
        <f>SUM(G8:G16)</f>
        <v>0</v>
      </c>
      <c r="H17" s="76"/>
      <c r="I17" s="73"/>
      <c r="J17" s="76"/>
      <c r="K17" s="73"/>
      <c r="L17" s="77"/>
      <c r="M17" s="11"/>
    </row>
    <row r="18" spans="1:13" ht="24.95" customHeight="1" x14ac:dyDescent="0.25">
      <c r="A18" s="72"/>
      <c r="B18" s="73"/>
      <c r="C18" s="74"/>
      <c r="D18" s="74"/>
      <c r="E18" s="75"/>
      <c r="F18" s="76"/>
      <c r="G18" s="73"/>
      <c r="H18" s="76"/>
      <c r="I18" s="73"/>
      <c r="J18" s="76"/>
      <c r="K18" s="73"/>
      <c r="L18" s="77"/>
      <c r="M18" s="11"/>
    </row>
    <row r="19" spans="1:13" ht="24.95" customHeight="1" x14ac:dyDescent="0.25">
      <c r="A19" s="72"/>
      <c r="B19" s="73"/>
      <c r="C19" s="74"/>
      <c r="D19" s="74"/>
      <c r="E19" s="75"/>
      <c r="F19" s="76"/>
      <c r="G19" s="73"/>
      <c r="H19" s="76"/>
      <c r="I19" s="73"/>
      <c r="J19" s="76"/>
      <c r="K19" s="73"/>
      <c r="L19" s="77"/>
      <c r="M19" s="11"/>
    </row>
    <row r="20" spans="1:13" ht="24.95" customHeight="1" x14ac:dyDescent="0.25">
      <c r="A20" s="72"/>
      <c r="B20" s="73"/>
      <c r="C20" s="74"/>
      <c r="D20" s="74"/>
      <c r="E20" s="75"/>
      <c r="F20" s="76"/>
      <c r="G20" s="73"/>
      <c r="H20" s="76"/>
      <c r="I20" s="73"/>
      <c r="J20" s="76"/>
      <c r="K20" s="73"/>
      <c r="L20" s="77"/>
      <c r="M20" s="11"/>
    </row>
    <row r="21" spans="1:13" ht="24.95" customHeight="1" x14ac:dyDescent="0.25">
      <c r="A21" s="72"/>
      <c r="B21" s="73"/>
      <c r="C21" s="74"/>
      <c r="D21" s="74"/>
      <c r="E21" s="75"/>
      <c r="F21" s="76"/>
      <c r="G21" s="73"/>
      <c r="H21" s="76"/>
      <c r="I21" s="73"/>
      <c r="J21" s="76"/>
      <c r="K21" s="73"/>
      <c r="L21" s="77"/>
      <c r="M21" s="11"/>
    </row>
    <row r="22" spans="1:13" ht="24.95" customHeight="1" x14ac:dyDescent="0.25">
      <c r="A22" s="72"/>
      <c r="B22" s="73"/>
      <c r="C22" s="74"/>
      <c r="D22" s="74"/>
      <c r="E22" s="75"/>
      <c r="F22" s="76"/>
      <c r="G22" s="73"/>
      <c r="H22" s="76"/>
      <c r="I22" s="73"/>
      <c r="J22" s="76"/>
      <c r="K22" s="73"/>
      <c r="L22" s="77"/>
      <c r="M22" s="11"/>
    </row>
    <row r="23" spans="1:13" ht="24.95" customHeight="1" x14ac:dyDescent="0.25">
      <c r="A23" s="72"/>
      <c r="B23" s="73"/>
      <c r="C23" s="74"/>
      <c r="D23" s="74"/>
      <c r="E23" s="75"/>
      <c r="F23" s="76"/>
      <c r="G23" s="73"/>
      <c r="H23" s="76"/>
      <c r="I23" s="73"/>
      <c r="J23" s="76"/>
      <c r="K23" s="73"/>
      <c r="L23" s="77"/>
      <c r="M23" s="11"/>
    </row>
    <row r="24" spans="1:13" ht="24.95" customHeight="1" x14ac:dyDescent="0.25">
      <c r="A24" s="72"/>
      <c r="B24" s="73"/>
      <c r="C24" s="74"/>
      <c r="D24" s="74"/>
      <c r="E24" s="75"/>
      <c r="F24" s="76"/>
      <c r="G24" s="73"/>
      <c r="H24" s="76"/>
      <c r="I24" s="73"/>
      <c r="J24" s="76"/>
      <c r="K24" s="73"/>
      <c r="L24" s="77"/>
      <c r="M24" s="11"/>
    </row>
    <row r="25" spans="1:13" ht="24.95" customHeight="1" x14ac:dyDescent="0.25">
      <c r="A25" s="72"/>
      <c r="B25" s="73"/>
      <c r="C25" s="74"/>
      <c r="D25" s="74"/>
      <c r="E25" s="75"/>
      <c r="F25" s="76"/>
      <c r="G25" s="73"/>
      <c r="H25" s="76"/>
      <c r="I25" s="73"/>
      <c r="J25" s="76"/>
      <c r="K25" s="73"/>
      <c r="L25" s="77"/>
      <c r="M25" s="11"/>
    </row>
    <row r="26" spans="1:13" ht="24.95" customHeight="1" x14ac:dyDescent="0.25">
      <c r="A26" s="72"/>
      <c r="B26" s="73"/>
      <c r="C26" s="74"/>
      <c r="D26" s="74"/>
      <c r="E26" s="75"/>
      <c r="F26" s="76"/>
      <c r="G26" s="73"/>
      <c r="H26" s="76"/>
      <c r="I26" s="73"/>
      <c r="J26" s="76"/>
      <c r="K26" s="73"/>
      <c r="L26" s="77"/>
      <c r="M26" s="11"/>
    </row>
    <row r="27" spans="1:13" ht="24.95" customHeight="1" x14ac:dyDescent="0.25">
      <c r="A27" s="72"/>
      <c r="B27" s="73"/>
      <c r="C27" s="74"/>
      <c r="D27" s="74"/>
      <c r="E27" s="75"/>
      <c r="F27" s="76"/>
      <c r="G27" s="73"/>
      <c r="H27" s="76"/>
      <c r="I27" s="73"/>
      <c r="J27" s="76"/>
      <c r="K27" s="73"/>
      <c r="L27" s="77"/>
      <c r="M27" s="11"/>
    </row>
    <row r="28" spans="1:13" ht="24.95" customHeight="1" x14ac:dyDescent="0.25">
      <c r="A28" s="72"/>
      <c r="B28" s="73"/>
      <c r="C28" s="74"/>
      <c r="D28" s="74"/>
      <c r="E28" s="75"/>
      <c r="F28" s="76"/>
      <c r="G28" s="73"/>
      <c r="H28" s="76"/>
      <c r="I28" s="73"/>
      <c r="J28" s="76"/>
      <c r="K28" s="73"/>
      <c r="L28" s="77"/>
      <c r="M28" s="11"/>
    </row>
    <row r="29" spans="1:13" ht="24.95" customHeight="1" x14ac:dyDescent="0.25">
      <c r="A29" s="72"/>
      <c r="B29" s="73"/>
      <c r="C29" s="74"/>
      <c r="D29" s="74"/>
      <c r="E29" s="75"/>
      <c r="F29" s="76"/>
      <c r="G29" s="73"/>
      <c r="H29" s="76"/>
      <c r="I29" s="73"/>
      <c r="J29" s="76"/>
      <c r="K29" s="73"/>
      <c r="L29" s="77"/>
      <c r="M29" s="11"/>
    </row>
    <row r="30" spans="1:13" ht="24.95" customHeight="1" x14ac:dyDescent="0.25">
      <c r="A30" s="72"/>
      <c r="B30" s="73"/>
      <c r="C30" s="74"/>
      <c r="D30" s="74"/>
      <c r="E30" s="75"/>
      <c r="F30" s="76"/>
      <c r="G30" s="73"/>
      <c r="H30" s="76"/>
      <c r="I30" s="73"/>
      <c r="J30" s="76"/>
      <c r="K30" s="73"/>
      <c r="L30" s="77"/>
      <c r="M30" s="11"/>
    </row>
    <row r="31" spans="1:13" ht="25.5" customHeight="1" x14ac:dyDescent="0.25">
      <c r="A31" s="72"/>
      <c r="B31" s="73"/>
      <c r="C31" s="74"/>
      <c r="D31" s="74"/>
      <c r="E31" s="75"/>
      <c r="F31" s="76"/>
      <c r="G31" s="73"/>
      <c r="H31" s="76"/>
      <c r="I31" s="73"/>
      <c r="J31" s="76"/>
      <c r="K31" s="73"/>
      <c r="L31" s="77"/>
      <c r="M31" s="11"/>
    </row>
    <row r="32" spans="1:13" ht="25.5" customHeight="1" x14ac:dyDescent="0.25">
      <c r="A32" s="72"/>
      <c r="B32" s="73"/>
      <c r="C32" s="74"/>
      <c r="D32" s="74"/>
      <c r="E32" s="75"/>
      <c r="F32" s="76"/>
      <c r="G32" s="73"/>
      <c r="H32" s="76"/>
      <c r="I32" s="73"/>
      <c r="J32" s="76"/>
      <c r="K32" s="73"/>
      <c r="L32" s="77"/>
      <c r="M32" s="11"/>
    </row>
    <row r="33" spans="1:13" ht="25.5" customHeight="1" x14ac:dyDescent="0.25">
      <c r="A33" s="72"/>
      <c r="B33" s="73"/>
      <c r="C33" s="74"/>
      <c r="D33" s="74"/>
      <c r="E33" s="75"/>
      <c r="F33" s="76"/>
      <c r="G33" s="73"/>
      <c r="H33" s="76"/>
      <c r="I33" s="73"/>
      <c r="J33" s="76"/>
      <c r="K33" s="73"/>
      <c r="L33" s="77"/>
      <c r="M33" s="11"/>
    </row>
    <row r="34" spans="1:13" ht="24.95" customHeight="1" x14ac:dyDescent="0.25">
      <c r="A34" s="72"/>
      <c r="B34" s="73"/>
      <c r="C34" s="74"/>
      <c r="D34" s="74"/>
      <c r="E34" s="75"/>
      <c r="F34" s="76"/>
      <c r="G34" s="73"/>
      <c r="H34" s="76"/>
      <c r="I34" s="73"/>
      <c r="J34" s="76"/>
      <c r="K34" s="73"/>
      <c r="L34" s="77"/>
      <c r="M34" s="11"/>
    </row>
    <row r="35" spans="1:13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11"/>
    </row>
    <row r="36" spans="1:13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11"/>
    </row>
    <row r="37" spans="1:13" ht="25.5" customHeight="1" thickBot="1" x14ac:dyDescent="0.3">
      <c r="A37" s="89"/>
      <c r="B37" s="90"/>
      <c r="C37" s="91"/>
      <c r="D37" s="91"/>
      <c r="E37" s="91"/>
      <c r="F37" s="92"/>
      <c r="G37" s="90"/>
      <c r="H37" s="92"/>
      <c r="I37" s="90"/>
      <c r="J37" s="92"/>
      <c r="K37" s="90"/>
      <c r="L37" s="93"/>
      <c r="M37" s="11"/>
    </row>
    <row r="38" spans="1:13" ht="25.5" customHeight="1" x14ac:dyDescent="0.25">
      <c r="A38" s="95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11"/>
    </row>
    <row r="39" spans="1:13" ht="25.5" customHeight="1" x14ac:dyDescent="0.25">
      <c r="A39" s="99" t="s">
        <v>1152</v>
      </c>
      <c r="B39" s="366" t="s">
        <v>1153</v>
      </c>
      <c r="C39" s="366"/>
      <c r="D39" s="366"/>
      <c r="E39" s="366"/>
      <c r="F39" s="366"/>
      <c r="G39" s="366"/>
      <c r="H39" s="366"/>
      <c r="I39" s="366"/>
      <c r="J39" s="366"/>
      <c r="K39" s="366"/>
      <c r="L39" s="366"/>
      <c r="M39" s="11"/>
    </row>
    <row r="40" spans="1:13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  <c r="M40" s="11"/>
    </row>
    <row r="41" spans="1:13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11"/>
    </row>
    <row r="42" spans="1:13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11"/>
    </row>
    <row r="43" spans="1:13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11"/>
    </row>
    <row r="44" spans="1:13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11"/>
    </row>
    <row r="45" spans="1:13" x14ac:dyDescent="0.25">
      <c r="M45" s="11"/>
    </row>
    <row r="46" spans="1:13" x14ac:dyDescent="0.25">
      <c r="M46" s="11"/>
    </row>
    <row r="47" spans="1:13" x14ac:dyDescent="0.25">
      <c r="M47" s="11"/>
    </row>
    <row r="48" spans="1:13" x14ac:dyDescent="0.25">
      <c r="M48" s="11"/>
    </row>
    <row r="49" spans="1:13" x14ac:dyDescent="0.25">
      <c r="M49" s="11"/>
    </row>
    <row r="50" spans="1:13" x14ac:dyDescent="0.25">
      <c r="A50" s="96"/>
      <c r="M50" s="11"/>
    </row>
    <row r="51" spans="1:13" x14ac:dyDescent="0.25">
      <c r="A51" s="97"/>
      <c r="M51" s="11"/>
    </row>
    <row r="52" spans="1:13" x14ac:dyDescent="0.25">
      <c r="M52" s="11"/>
    </row>
  </sheetData>
  <mergeCells count="6">
    <mergeCell ref="B39:L39"/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D5376B-87BB-445E-BD2F-DBFC763A0A3C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363</v>
      </c>
      <c r="B5" s="412"/>
      <c r="C5" s="412"/>
      <c r="D5" s="413" t="s">
        <v>364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365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customHeight="1" thickBot="1" x14ac:dyDescent="0.35">
      <c r="A11" s="410" t="s">
        <v>88</v>
      </c>
      <c r="B11" s="411"/>
      <c r="C11" s="370" t="s">
        <v>301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/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>
        <v>56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0.75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5550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2218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>
        <v>1.6</v>
      </c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>
        <v>1.6</v>
      </c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1.5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325BE-C264-4EDB-9D97-740C93DF086D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366</v>
      </c>
      <c r="B5" s="412"/>
      <c r="C5" s="412"/>
      <c r="D5" s="413" t="s">
        <v>368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04" t="s">
        <v>3</v>
      </c>
      <c r="B7" s="405"/>
      <c r="C7" s="405"/>
      <c r="D7" s="406"/>
      <c r="E7" s="103"/>
      <c r="F7" s="404" t="s">
        <v>271</v>
      </c>
      <c r="G7" s="405"/>
      <c r="H7" s="406"/>
      <c r="I7" s="100"/>
    </row>
    <row r="8" spans="1:13" s="105" customFormat="1" ht="18.75" x14ac:dyDescent="0.3">
      <c r="A8" s="408" t="s">
        <v>272</v>
      </c>
      <c r="B8" s="409"/>
      <c r="C8" s="367" t="s">
        <v>299</v>
      </c>
      <c r="D8" s="403"/>
      <c r="E8" s="103"/>
      <c r="F8" s="104" t="s">
        <v>273</v>
      </c>
      <c r="G8" s="367"/>
      <c r="H8" s="403"/>
      <c r="I8" s="100"/>
    </row>
    <row r="9" spans="1:13" s="105" customFormat="1" ht="18.75" x14ac:dyDescent="0.3">
      <c r="A9" s="408" t="s">
        <v>274</v>
      </c>
      <c r="B9" s="409"/>
      <c r="C9" s="367" t="s">
        <v>367</v>
      </c>
      <c r="D9" s="403"/>
      <c r="E9" s="103"/>
      <c r="F9" s="104" t="s">
        <v>275</v>
      </c>
      <c r="G9" s="367"/>
      <c r="H9" s="403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4" t="s">
        <v>277</v>
      </c>
      <c r="G10" s="367"/>
      <c r="H10" s="403"/>
      <c r="I10" s="100"/>
    </row>
    <row r="11" spans="1:13" s="105" customFormat="1" ht="19.5" customHeight="1" thickBot="1" x14ac:dyDescent="0.35">
      <c r="A11" s="410" t="s">
        <v>88</v>
      </c>
      <c r="B11" s="411"/>
      <c r="C11" s="370" t="s">
        <v>352</v>
      </c>
      <c r="D11" s="407"/>
      <c r="E11" s="103"/>
      <c r="F11" s="104" t="s">
        <v>278</v>
      </c>
      <c r="G11" s="367"/>
      <c r="H11" s="403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4" t="s">
        <v>279</v>
      </c>
      <c r="G12" s="367"/>
      <c r="H12" s="403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4" t="s">
        <v>281</v>
      </c>
      <c r="G13" s="367"/>
      <c r="H13" s="403"/>
      <c r="I13" s="100"/>
    </row>
    <row r="14" spans="1:13" s="105" customFormat="1" ht="19.5" thickBot="1" x14ac:dyDescent="0.35">
      <c r="A14" s="391" t="s">
        <v>282</v>
      </c>
      <c r="B14" s="392"/>
      <c r="C14" s="367" t="s">
        <v>369</v>
      </c>
      <c r="D14" s="403"/>
      <c r="E14" s="103"/>
      <c r="F14" s="106" t="s">
        <v>283</v>
      </c>
      <c r="G14" s="370"/>
      <c r="H14" s="407"/>
      <c r="I14" s="100"/>
    </row>
    <row r="15" spans="1:13" s="105" customFormat="1" ht="19.5" thickBot="1" x14ac:dyDescent="0.35">
      <c r="A15" s="391" t="s">
        <v>284</v>
      </c>
      <c r="B15" s="392"/>
      <c r="C15" s="393">
        <v>56</v>
      </c>
      <c r="D15" s="394"/>
      <c r="E15" s="103"/>
      <c r="F15" s="399"/>
      <c r="G15" s="399"/>
      <c r="H15" s="399"/>
      <c r="I15" s="100"/>
    </row>
    <row r="16" spans="1:13" s="105" customFormat="1" ht="19.5" thickBot="1" x14ac:dyDescent="0.35">
      <c r="A16" s="391" t="s">
        <v>285</v>
      </c>
      <c r="B16" s="392"/>
      <c r="C16" s="393">
        <v>0.75</v>
      </c>
      <c r="D16" s="394"/>
      <c r="E16" s="103"/>
      <c r="F16" s="400" t="s">
        <v>15</v>
      </c>
      <c r="G16" s="401"/>
      <c r="H16" s="402"/>
      <c r="I16" s="100"/>
    </row>
    <row r="17" spans="1:9" s="105" customFormat="1" ht="18.75" customHeight="1" thickBot="1" x14ac:dyDescent="0.35">
      <c r="A17" s="391" t="s">
        <v>286</v>
      </c>
      <c r="B17" s="392"/>
      <c r="C17" s="393">
        <v>1725</v>
      </c>
      <c r="D17" s="394"/>
      <c r="E17" s="103"/>
      <c r="F17" s="107" t="s">
        <v>9</v>
      </c>
      <c r="G17" s="14" t="s">
        <v>16</v>
      </c>
      <c r="H17" s="108" t="s">
        <v>17</v>
      </c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F18" s="109" t="s">
        <v>288</v>
      </c>
      <c r="G18" s="110">
        <v>450</v>
      </c>
      <c r="H18" s="111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F19" s="109" t="s">
        <v>20</v>
      </c>
      <c r="G19" s="110">
        <v>2661</v>
      </c>
      <c r="H19" s="111"/>
      <c r="I19" s="100"/>
    </row>
    <row r="20" spans="1:9" s="105" customFormat="1" ht="18.75" x14ac:dyDescent="0.3">
      <c r="A20" s="391" t="s">
        <v>290</v>
      </c>
      <c r="B20" s="392"/>
      <c r="C20" s="393"/>
      <c r="D20" s="394"/>
      <c r="E20" s="103"/>
      <c r="F20" s="109" t="s">
        <v>22</v>
      </c>
      <c r="G20" s="110">
        <v>460</v>
      </c>
      <c r="H20" s="111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F21" s="109" t="s">
        <v>23</v>
      </c>
      <c r="G21" s="110"/>
      <c r="H21" s="111"/>
      <c r="I21" s="100"/>
    </row>
    <row r="22" spans="1:9" s="105" customFormat="1" ht="18.75" x14ac:dyDescent="0.3">
      <c r="A22" s="112"/>
      <c r="B22" s="113"/>
      <c r="C22" s="113"/>
      <c r="D22" s="113"/>
      <c r="E22" s="103"/>
      <c r="F22" s="109" t="s">
        <v>292</v>
      </c>
      <c r="G22" s="110"/>
      <c r="H22" s="111"/>
      <c r="I22" s="100"/>
    </row>
    <row r="23" spans="1:9" s="105" customFormat="1" ht="18.75" x14ac:dyDescent="0.3">
      <c r="A23" s="112"/>
      <c r="B23" s="113"/>
      <c r="C23" s="113"/>
      <c r="D23" s="113"/>
      <c r="E23" s="103"/>
      <c r="F23" s="109" t="s">
        <v>33</v>
      </c>
      <c r="G23" s="110">
        <v>1.508</v>
      </c>
      <c r="H23" s="111"/>
      <c r="I23" s="100"/>
    </row>
    <row r="24" spans="1:9" s="105" customFormat="1" ht="19.5" thickBot="1" x14ac:dyDescent="0.35">
      <c r="A24" s="112"/>
      <c r="B24" s="113"/>
      <c r="C24" s="113"/>
      <c r="D24" s="113"/>
      <c r="E24" s="103"/>
      <c r="F24" s="114" t="s">
        <v>293</v>
      </c>
      <c r="G24" s="115"/>
      <c r="H24" s="116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41">
    <mergeCell ref="A7:D7"/>
    <mergeCell ref="F7:H7"/>
    <mergeCell ref="A1:H1"/>
    <mergeCell ref="A2:H2"/>
    <mergeCell ref="A3:H3"/>
    <mergeCell ref="A5:C5"/>
    <mergeCell ref="D5:H5"/>
    <mergeCell ref="A8:B8"/>
    <mergeCell ref="C8:D8"/>
    <mergeCell ref="G8:H8"/>
    <mergeCell ref="A9:B9"/>
    <mergeCell ref="C9:D9"/>
    <mergeCell ref="G9:H9"/>
    <mergeCell ref="A10:B10"/>
    <mergeCell ref="C10:D10"/>
    <mergeCell ref="G10:H10"/>
    <mergeCell ref="A11:B11"/>
    <mergeCell ref="C11:D11"/>
    <mergeCell ref="G11:H11"/>
    <mergeCell ref="G12:H12"/>
    <mergeCell ref="A13:D13"/>
    <mergeCell ref="G13:H13"/>
    <mergeCell ref="A14:B14"/>
    <mergeCell ref="C14:D14"/>
    <mergeCell ref="G14:H14"/>
    <mergeCell ref="A15:B15"/>
    <mergeCell ref="C15:D15"/>
    <mergeCell ref="F15:H15"/>
    <mergeCell ref="A16:B16"/>
    <mergeCell ref="C16:D16"/>
    <mergeCell ref="F16:H16"/>
    <mergeCell ref="A20:B20"/>
    <mergeCell ref="C20:D20"/>
    <mergeCell ref="A21:B21"/>
    <mergeCell ref="C21:D21"/>
    <mergeCell ref="A17:B17"/>
    <mergeCell ref="C17:D17"/>
    <mergeCell ref="A18:B18"/>
    <mergeCell ref="C18:D18"/>
    <mergeCell ref="A19:B19"/>
    <mergeCell ref="C19:D19"/>
  </mergeCells>
  <printOptions horizontalCentered="1"/>
  <pageMargins left="0.7" right="0.7" top="1" bottom="0.5" header="0" footer="0"/>
  <pageSetup scale="70" orientation="portrait" r:id="rId1"/>
  <drawing r:id="rId2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87BADD-C598-4768-BB67-7B1D57EAC602}">
  <sheetPr>
    <pageSetUpPr fitToPage="1"/>
  </sheetPr>
  <dimension ref="A1:M83"/>
  <sheetViews>
    <sheetView zoomScale="80" zoomScaleNormal="80" workbookViewId="0">
      <selection activeCell="I5" sqref="I5"/>
    </sheetView>
  </sheetViews>
  <sheetFormatPr defaultColWidth="9.140625" defaultRowHeight="15" x14ac:dyDescent="0.25"/>
  <cols>
    <col min="1" max="1" width="12.5703125" style="4" customWidth="1"/>
    <col min="2" max="2" width="17.140625" style="4" customWidth="1"/>
    <col min="3" max="3" width="15.28515625" style="4" customWidth="1"/>
    <col min="4" max="4" width="14.42578125" style="4" customWidth="1"/>
    <col min="5" max="5" width="12.5703125" style="4" customWidth="1"/>
    <col min="6" max="6" width="22.85546875" style="4" customWidth="1"/>
    <col min="7" max="7" width="14.42578125" style="4" customWidth="1"/>
    <col min="8" max="8" width="14.28515625" style="4" customWidth="1"/>
    <col min="9" max="9" width="15.5703125" style="4" customWidth="1"/>
    <col min="10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1"/>
      <c r="J1" s="1"/>
      <c r="K1" s="1"/>
      <c r="L1" s="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5"/>
      <c r="J2" s="5"/>
      <c r="K2" s="5"/>
      <c r="L2" s="5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6"/>
      <c r="J3" s="6"/>
      <c r="K3" s="6"/>
      <c r="L3" s="6"/>
      <c r="M3" s="8"/>
    </row>
    <row r="4" spans="1:13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ht="15.75" x14ac:dyDescent="0.25">
      <c r="A5" s="412" t="s">
        <v>371</v>
      </c>
      <c r="B5" s="412"/>
      <c r="C5" s="412"/>
      <c r="D5" s="413" t="s">
        <v>370</v>
      </c>
      <c r="E5" s="413"/>
      <c r="F5" s="413"/>
      <c r="G5" s="413"/>
      <c r="H5" s="413"/>
      <c r="I5" s="289" t="s">
        <v>1276</v>
      </c>
    </row>
    <row r="6" spans="1:13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thickBot="1" x14ac:dyDescent="0.3">
      <c r="A7" s="404" t="s">
        <v>3</v>
      </c>
      <c r="B7" s="405"/>
      <c r="C7" s="405"/>
      <c r="D7" s="406"/>
      <c r="E7" s="103"/>
      <c r="F7" s="400" t="s">
        <v>15</v>
      </c>
      <c r="G7" s="401"/>
      <c r="H7" s="402"/>
      <c r="I7" s="100"/>
    </row>
    <row r="8" spans="1:13" s="105" customFormat="1" ht="19.5" thickBot="1" x14ac:dyDescent="0.35">
      <c r="A8" s="408" t="s">
        <v>272</v>
      </c>
      <c r="B8" s="409"/>
      <c r="C8" s="367" t="s">
        <v>299</v>
      </c>
      <c r="D8" s="403"/>
      <c r="E8" s="103"/>
      <c r="F8" s="107" t="s">
        <v>9</v>
      </c>
      <c r="G8" s="14" t="s">
        <v>16</v>
      </c>
      <c r="H8" s="108" t="s">
        <v>17</v>
      </c>
      <c r="I8" s="100"/>
    </row>
    <row r="9" spans="1:13" s="105" customFormat="1" ht="18.75" x14ac:dyDescent="0.3">
      <c r="A9" s="408" t="s">
        <v>274</v>
      </c>
      <c r="B9" s="409"/>
      <c r="C9" s="367" t="s">
        <v>372</v>
      </c>
      <c r="D9" s="403"/>
      <c r="E9" s="103"/>
      <c r="F9" s="109" t="s">
        <v>288</v>
      </c>
      <c r="G9" s="110">
        <v>2800</v>
      </c>
      <c r="H9" s="111"/>
      <c r="I9" s="100"/>
    </row>
    <row r="10" spans="1:13" s="105" customFormat="1" ht="18.75" x14ac:dyDescent="0.3">
      <c r="A10" s="408" t="s">
        <v>276</v>
      </c>
      <c r="B10" s="409"/>
      <c r="C10" s="367"/>
      <c r="D10" s="403"/>
      <c r="E10" s="103"/>
      <c r="F10" s="109" t="s">
        <v>20</v>
      </c>
      <c r="G10" s="110">
        <v>1526</v>
      </c>
      <c r="H10" s="111"/>
      <c r="I10" s="100"/>
    </row>
    <row r="11" spans="1:13" s="105" customFormat="1" ht="19.5" thickBot="1" x14ac:dyDescent="0.35">
      <c r="A11" s="410" t="s">
        <v>88</v>
      </c>
      <c r="B11" s="411"/>
      <c r="C11" s="370" t="s">
        <v>373</v>
      </c>
      <c r="D11" s="407"/>
      <c r="E11" s="103"/>
      <c r="F11" s="109" t="s">
        <v>22</v>
      </c>
      <c r="G11" s="110">
        <v>460</v>
      </c>
      <c r="H11" s="111"/>
      <c r="I11" s="100"/>
    </row>
    <row r="12" spans="1:13" s="105" customFormat="1" ht="19.5" thickBot="1" x14ac:dyDescent="0.35">
      <c r="A12" s="103"/>
      <c r="B12" s="103"/>
      <c r="C12" s="103"/>
      <c r="D12" s="103"/>
      <c r="E12" s="103"/>
      <c r="F12" s="109" t="s">
        <v>23</v>
      </c>
      <c r="G12" s="110">
        <v>3.2</v>
      </c>
      <c r="H12" s="111"/>
      <c r="I12" s="100"/>
    </row>
    <row r="13" spans="1:13" s="105" customFormat="1" ht="18.75" x14ac:dyDescent="0.3">
      <c r="A13" s="404" t="s">
        <v>280</v>
      </c>
      <c r="B13" s="405"/>
      <c r="C13" s="405"/>
      <c r="D13" s="406"/>
      <c r="E13" s="103"/>
      <c r="F13" s="109" t="s">
        <v>292</v>
      </c>
      <c r="G13" s="110"/>
      <c r="H13" s="111"/>
      <c r="I13" s="100"/>
    </row>
    <row r="14" spans="1:13" s="105" customFormat="1" ht="18.75" x14ac:dyDescent="0.3">
      <c r="A14" s="391" t="s">
        <v>282</v>
      </c>
      <c r="B14" s="392"/>
      <c r="C14" s="367"/>
      <c r="D14" s="403"/>
      <c r="E14" s="103"/>
      <c r="F14" s="109" t="s">
        <v>33</v>
      </c>
      <c r="G14" s="110">
        <v>1</v>
      </c>
      <c r="H14" s="111"/>
      <c r="I14" s="100"/>
    </row>
    <row r="15" spans="1:13" s="105" customFormat="1" ht="19.5" thickBot="1" x14ac:dyDescent="0.35">
      <c r="A15" s="391" t="s">
        <v>284</v>
      </c>
      <c r="B15" s="392"/>
      <c r="C15" s="393"/>
      <c r="D15" s="394"/>
      <c r="E15" s="103"/>
      <c r="F15" s="114"/>
      <c r="G15" s="115"/>
      <c r="H15" s="116"/>
      <c r="I15" s="100"/>
    </row>
    <row r="16" spans="1:13" s="105" customFormat="1" ht="18.75" x14ac:dyDescent="0.3">
      <c r="A16" s="391" t="s">
        <v>285</v>
      </c>
      <c r="B16" s="392"/>
      <c r="C16" s="393">
        <v>2</v>
      </c>
      <c r="D16" s="394"/>
      <c r="E16" s="103"/>
      <c r="I16" s="100"/>
    </row>
    <row r="17" spans="1:9" s="105" customFormat="1" ht="18.75" customHeight="1" x14ac:dyDescent="0.3">
      <c r="A17" s="391" t="s">
        <v>286</v>
      </c>
      <c r="B17" s="392"/>
      <c r="C17" s="393">
        <v>1725</v>
      </c>
      <c r="D17" s="394"/>
      <c r="E17" s="103"/>
      <c r="I17" s="100"/>
    </row>
    <row r="18" spans="1:9" s="105" customFormat="1" ht="18.75" x14ac:dyDescent="0.3">
      <c r="A18" s="391" t="s">
        <v>287</v>
      </c>
      <c r="B18" s="392"/>
      <c r="C18" s="393">
        <v>3</v>
      </c>
      <c r="D18" s="394"/>
      <c r="E18" s="103"/>
      <c r="I18" s="100"/>
    </row>
    <row r="19" spans="1:9" s="105" customFormat="1" ht="18.75" x14ac:dyDescent="0.3">
      <c r="A19" s="391" t="s">
        <v>289</v>
      </c>
      <c r="B19" s="392"/>
      <c r="C19" s="393">
        <v>460</v>
      </c>
      <c r="D19" s="394"/>
      <c r="E19" s="103"/>
      <c r="I19" s="100"/>
    </row>
    <row r="20" spans="1:9" s="105" customFormat="1" ht="18.75" x14ac:dyDescent="0.3">
      <c r="A20" s="391" t="s">
        <v>290</v>
      </c>
      <c r="B20" s="392"/>
      <c r="C20" s="393">
        <v>3.2</v>
      </c>
      <c r="D20" s="394"/>
      <c r="E20" s="103"/>
      <c r="I20" s="100"/>
    </row>
    <row r="21" spans="1:9" s="105" customFormat="1" ht="19.5" thickBot="1" x14ac:dyDescent="0.35">
      <c r="A21" s="395" t="s">
        <v>291</v>
      </c>
      <c r="B21" s="396"/>
      <c r="C21" s="397"/>
      <c r="D21" s="398"/>
      <c r="E21" s="103"/>
      <c r="I21" s="100"/>
    </row>
    <row r="22" spans="1:9" s="105" customFormat="1" ht="18.75" x14ac:dyDescent="0.3">
      <c r="A22" s="112"/>
      <c r="B22" s="113"/>
      <c r="C22" s="113"/>
      <c r="D22" s="113"/>
      <c r="E22" s="103"/>
      <c r="I22" s="100"/>
    </row>
    <row r="23" spans="1:9" s="105" customFormat="1" ht="18.75" x14ac:dyDescent="0.3">
      <c r="A23" s="112"/>
      <c r="B23" s="113"/>
      <c r="C23" s="113"/>
      <c r="D23" s="113"/>
      <c r="E23" s="103"/>
      <c r="I23" s="100"/>
    </row>
    <row r="24" spans="1:9" s="105" customFormat="1" ht="18.75" x14ac:dyDescent="0.3">
      <c r="A24" s="112"/>
      <c r="B24" s="113"/>
      <c r="C24" s="113"/>
      <c r="D24" s="113"/>
      <c r="E24" s="103"/>
      <c r="I24" s="100"/>
    </row>
    <row r="25" spans="1:9" s="105" customFormat="1" ht="18.75" x14ac:dyDescent="0.3">
      <c r="A25" s="103"/>
      <c r="B25" s="103"/>
      <c r="C25" s="103"/>
      <c r="D25" s="103"/>
      <c r="E25" s="103"/>
      <c r="F25" s="103"/>
      <c r="G25" s="103"/>
      <c r="H25" s="103"/>
      <c r="I25" s="100"/>
    </row>
    <row r="26" spans="1:9" s="105" customFormat="1" ht="19.5" thickBot="1" x14ac:dyDescent="0.35">
      <c r="A26" s="103"/>
      <c r="B26" s="103"/>
      <c r="C26" s="103"/>
      <c r="D26" s="103"/>
      <c r="E26" s="103"/>
      <c r="F26" s="103"/>
      <c r="G26" s="103"/>
      <c r="H26" s="103"/>
      <c r="I26" s="100"/>
    </row>
    <row r="27" spans="1:9" s="105" customFormat="1" ht="32.25" thickBot="1" x14ac:dyDescent="0.35">
      <c r="A27" s="117" t="s">
        <v>86</v>
      </c>
      <c r="B27" s="118" t="s">
        <v>87</v>
      </c>
      <c r="C27" s="118" t="s">
        <v>88</v>
      </c>
      <c r="D27" s="118" t="s">
        <v>89</v>
      </c>
      <c r="E27" s="118" t="s">
        <v>294</v>
      </c>
      <c r="F27" s="118" t="s">
        <v>295</v>
      </c>
      <c r="G27" s="118" t="s">
        <v>296</v>
      </c>
      <c r="H27" s="119" t="s">
        <v>297</v>
      </c>
    </row>
    <row r="28" spans="1:9" s="105" customFormat="1" ht="16.5" x14ac:dyDescent="0.3">
      <c r="A28" s="120"/>
      <c r="B28" s="121"/>
      <c r="C28" s="121"/>
      <c r="D28" s="122"/>
      <c r="E28" s="123"/>
      <c r="F28" s="124"/>
      <c r="G28" s="122"/>
      <c r="H28" s="125" t="e">
        <f t="shared" ref="H28:H36" si="0">G28/E28</f>
        <v>#DIV/0!</v>
      </c>
    </row>
    <row r="29" spans="1:9" s="105" customFormat="1" ht="16.5" x14ac:dyDescent="0.3">
      <c r="A29" s="126"/>
      <c r="B29" s="127"/>
      <c r="C29" s="127"/>
      <c r="D29" s="122"/>
      <c r="E29" s="122"/>
      <c r="F29" s="123"/>
      <c r="G29" s="122"/>
      <c r="H29" s="125" t="e">
        <f t="shared" si="0"/>
        <v>#DIV/0!</v>
      </c>
    </row>
    <row r="30" spans="1:9" s="105" customFormat="1" ht="16.5" x14ac:dyDescent="0.3">
      <c r="A30" s="120"/>
      <c r="B30" s="127"/>
      <c r="C30" s="127"/>
      <c r="D30" s="122"/>
      <c r="E30" s="122"/>
      <c r="F30" s="122"/>
      <c r="G30" s="122"/>
      <c r="H30" s="125" t="e">
        <f t="shared" si="0"/>
        <v>#DIV/0!</v>
      </c>
    </row>
    <row r="31" spans="1:9" s="105" customFormat="1" ht="16.5" x14ac:dyDescent="0.3">
      <c r="A31" s="128"/>
      <c r="B31" s="127"/>
      <c r="C31" s="127"/>
      <c r="D31" s="122"/>
      <c r="E31" s="122"/>
      <c r="F31" s="122"/>
      <c r="G31" s="122"/>
      <c r="H31" s="125" t="e">
        <f t="shared" si="0"/>
        <v>#DIV/0!</v>
      </c>
    </row>
    <row r="32" spans="1:9" s="105" customFormat="1" ht="16.5" x14ac:dyDescent="0.3">
      <c r="A32" s="120"/>
      <c r="B32" s="127"/>
      <c r="C32" s="127"/>
      <c r="D32" s="122"/>
      <c r="E32" s="122"/>
      <c r="F32" s="122"/>
      <c r="G32" s="122"/>
      <c r="H32" s="125" t="e">
        <f t="shared" si="0"/>
        <v>#DIV/0!</v>
      </c>
    </row>
    <row r="33" spans="1:8" s="105" customFormat="1" ht="16.5" x14ac:dyDescent="0.3">
      <c r="A33" s="128"/>
      <c r="B33" s="127"/>
      <c r="C33" s="127"/>
      <c r="D33" s="122"/>
      <c r="E33" s="122"/>
      <c r="F33" s="122"/>
      <c r="G33" s="122"/>
      <c r="H33" s="125" t="e">
        <f t="shared" si="0"/>
        <v>#DIV/0!</v>
      </c>
    </row>
    <row r="34" spans="1:8" s="105" customFormat="1" ht="16.5" x14ac:dyDescent="0.3">
      <c r="A34" s="120"/>
      <c r="B34" s="127"/>
      <c r="C34" s="127"/>
      <c r="D34" s="122"/>
      <c r="E34" s="122"/>
      <c r="F34" s="122"/>
      <c r="G34" s="122"/>
      <c r="H34" s="125" t="e">
        <f t="shared" si="0"/>
        <v>#DIV/0!</v>
      </c>
    </row>
    <row r="35" spans="1:8" s="105" customFormat="1" ht="16.5" x14ac:dyDescent="0.3">
      <c r="A35" s="128"/>
      <c r="B35" s="127"/>
      <c r="C35" s="127"/>
      <c r="D35" s="122"/>
      <c r="E35" s="122"/>
      <c r="F35" s="122"/>
      <c r="G35" s="122"/>
      <c r="H35" s="125" t="e">
        <f t="shared" si="0"/>
        <v>#DIV/0!</v>
      </c>
    </row>
    <row r="36" spans="1:8" s="134" customFormat="1" ht="17.25" thickBot="1" x14ac:dyDescent="0.35">
      <c r="A36" s="129"/>
      <c r="B36" s="130"/>
      <c r="C36" s="131"/>
      <c r="D36" s="132"/>
      <c r="E36" s="132"/>
      <c r="F36" s="132"/>
      <c r="G36" s="132"/>
      <c r="H36" s="133" t="e">
        <f t="shared" si="0"/>
        <v>#DIV/0!</v>
      </c>
    </row>
    <row r="37" spans="1:8" x14ac:dyDescent="0.25">
      <c r="A37" s="135"/>
      <c r="B37" s="135"/>
      <c r="C37" s="103"/>
      <c r="D37" s="103"/>
      <c r="E37" s="103"/>
      <c r="F37" s="103"/>
      <c r="G37" s="103"/>
      <c r="H37" s="103"/>
    </row>
    <row r="38" spans="1:8" x14ac:dyDescent="0.25">
      <c r="A38" s="136"/>
      <c r="B38" s="136"/>
    </row>
    <row r="39" spans="1:8" x14ac:dyDescent="0.25">
      <c r="A39" s="136"/>
      <c r="B39" s="136"/>
    </row>
    <row r="40" spans="1:8" x14ac:dyDescent="0.25">
      <c r="A40" s="137"/>
      <c r="B40" s="137"/>
    </row>
    <row r="41" spans="1:8" x14ac:dyDescent="0.25">
      <c r="A41" s="136"/>
      <c r="B41" s="136"/>
    </row>
    <row r="42" spans="1:8" x14ac:dyDescent="0.25">
      <c r="A42" s="136"/>
      <c r="B42" s="136"/>
    </row>
    <row r="43" spans="1:8" x14ac:dyDescent="0.25">
      <c r="A43" s="137"/>
      <c r="B43" s="137"/>
    </row>
    <row r="44" spans="1:8" x14ac:dyDescent="0.25">
      <c r="A44" s="137"/>
      <c r="B44" s="137"/>
    </row>
    <row r="45" spans="1:8" x14ac:dyDescent="0.25">
      <c r="A45" s="137"/>
      <c r="B45" s="137"/>
    </row>
    <row r="46" spans="1:8" x14ac:dyDescent="0.25">
      <c r="A46" s="137"/>
      <c r="B46" s="137"/>
    </row>
    <row r="47" spans="1:8" x14ac:dyDescent="0.25">
      <c r="A47" s="137"/>
      <c r="B47" s="137"/>
    </row>
    <row r="48" spans="1:8" x14ac:dyDescent="0.25">
      <c r="A48" s="137"/>
      <c r="B48" s="137"/>
    </row>
    <row r="49" spans="1:2" x14ac:dyDescent="0.25">
      <c r="A49" s="138"/>
      <c r="B49" s="138"/>
    </row>
    <row r="50" spans="1:2" x14ac:dyDescent="0.25">
      <c r="A50" s="136"/>
      <c r="B50" s="136"/>
    </row>
    <row r="51" spans="1:2" x14ac:dyDescent="0.25">
      <c r="A51" s="136"/>
      <c r="B51" s="136"/>
    </row>
    <row r="52" spans="1:2" x14ac:dyDescent="0.25">
      <c r="A52" s="136"/>
      <c r="B52" s="136"/>
    </row>
    <row r="53" spans="1:2" x14ac:dyDescent="0.25">
      <c r="A53" s="136"/>
      <c r="B53" s="136"/>
    </row>
    <row r="54" spans="1:2" x14ac:dyDescent="0.25">
      <c r="A54" s="136"/>
      <c r="B54" s="136"/>
    </row>
    <row r="55" spans="1:2" x14ac:dyDescent="0.25">
      <c r="A55" s="136"/>
      <c r="B55" s="136"/>
    </row>
    <row r="56" spans="1:2" x14ac:dyDescent="0.25">
      <c r="A56" s="136"/>
      <c r="B56" s="136"/>
    </row>
    <row r="57" spans="1:2" x14ac:dyDescent="0.25">
      <c r="A57" s="137"/>
      <c r="B57" s="137"/>
    </row>
    <row r="58" spans="1:2" x14ac:dyDescent="0.25">
      <c r="A58" s="137"/>
      <c r="B58" s="137"/>
    </row>
    <row r="59" spans="1:2" x14ac:dyDescent="0.25">
      <c r="A59" s="137"/>
      <c r="B59" s="137"/>
    </row>
    <row r="60" spans="1:2" x14ac:dyDescent="0.25">
      <c r="A60" s="137"/>
      <c r="B60" s="137"/>
    </row>
    <row r="61" spans="1:2" x14ac:dyDescent="0.25">
      <c r="A61" s="137"/>
      <c r="B61" s="137"/>
    </row>
    <row r="62" spans="1:2" x14ac:dyDescent="0.25">
      <c r="A62" s="137"/>
      <c r="B62" s="137"/>
    </row>
    <row r="63" spans="1:2" x14ac:dyDescent="0.25">
      <c r="A63" s="97"/>
      <c r="B63" s="97"/>
    </row>
    <row r="64" spans="1:2" x14ac:dyDescent="0.25">
      <c r="A64" s="97"/>
      <c r="B64" s="97"/>
    </row>
    <row r="80" spans="1:2" x14ac:dyDescent="0.25">
      <c r="A80" s="139"/>
      <c r="B80" s="139"/>
    </row>
    <row r="81" spans="1:2" x14ac:dyDescent="0.25">
      <c r="A81" s="97"/>
      <c r="B81" s="97"/>
    </row>
    <row r="82" spans="1:2" x14ac:dyDescent="0.25">
      <c r="A82" s="136"/>
      <c r="B82" s="136"/>
    </row>
    <row r="83" spans="1:2" x14ac:dyDescent="0.25">
      <c r="A83" s="137" t="s">
        <v>298</v>
      </c>
      <c r="B83" s="137"/>
    </row>
  </sheetData>
  <mergeCells count="32">
    <mergeCell ref="A7:D7"/>
    <mergeCell ref="F7:H7"/>
    <mergeCell ref="A1:H1"/>
    <mergeCell ref="A2:H2"/>
    <mergeCell ref="A3:H3"/>
    <mergeCell ref="A5:C5"/>
    <mergeCell ref="D5:H5"/>
    <mergeCell ref="A15:B15"/>
    <mergeCell ref="C15:D15"/>
    <mergeCell ref="A8:B8"/>
    <mergeCell ref="C8:D8"/>
    <mergeCell ref="A9:B9"/>
    <mergeCell ref="C9:D9"/>
    <mergeCell ref="A10:B10"/>
    <mergeCell ref="C10:D10"/>
    <mergeCell ref="A11:B11"/>
    <mergeCell ref="C11:D11"/>
    <mergeCell ref="A13:D13"/>
    <mergeCell ref="A14:B14"/>
    <mergeCell ref="C14:D14"/>
    <mergeCell ref="A16:B16"/>
    <mergeCell ref="C16:D16"/>
    <mergeCell ref="A17:B17"/>
    <mergeCell ref="C17:D17"/>
    <mergeCell ref="A18:B18"/>
    <mergeCell ref="C18:D18"/>
    <mergeCell ref="A19:B19"/>
    <mergeCell ref="C19:D19"/>
    <mergeCell ref="A20:B20"/>
    <mergeCell ref="C20:D20"/>
    <mergeCell ref="A21:B21"/>
    <mergeCell ref="C21:D21"/>
  </mergeCells>
  <printOptions horizontalCentered="1"/>
  <pageMargins left="0.7" right="0.7" top="1" bottom="0.5" header="0" footer="0"/>
  <pageSetup scale="73" orientation="portrait" r:id="rId1"/>
  <drawing r:id="rId2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4D9A3A-4BCB-4D40-B12C-3CC6AB68D850}">
  <sheetPr>
    <pageSetUpPr fitToPage="1"/>
  </sheetPr>
  <dimension ref="A1:M48"/>
  <sheetViews>
    <sheetView zoomScale="80" zoomScaleNormal="80" workbookViewId="0">
      <selection activeCell="H5" sqref="H5"/>
    </sheetView>
  </sheetViews>
  <sheetFormatPr defaultColWidth="9.140625" defaultRowHeight="12.75" x14ac:dyDescent="0.25"/>
  <cols>
    <col min="1" max="1" width="26.7109375" style="455" bestFit="1" customWidth="1"/>
    <col min="2" max="3" width="13.5703125" style="455" customWidth="1"/>
    <col min="4" max="4" width="9.140625" style="455"/>
    <col min="5" max="5" width="29" style="455" bestFit="1" customWidth="1"/>
    <col min="6" max="7" width="13.5703125" style="455" customWidth="1"/>
    <col min="8" max="8" width="12.85546875" style="455" customWidth="1"/>
    <col min="9" max="16384" width="9.140625" style="455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1508</v>
      </c>
      <c r="B5" s="412"/>
      <c r="C5" s="413" t="s">
        <v>1507</v>
      </c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50" t="s">
        <v>3</v>
      </c>
      <c r="B7" s="451"/>
      <c r="C7" s="452"/>
      <c r="D7" s="453"/>
      <c r="E7" s="450" t="s">
        <v>1471</v>
      </c>
      <c r="F7" s="454"/>
      <c r="G7" s="452"/>
    </row>
    <row r="8" spans="1:13" ht="15" customHeight="1" x14ac:dyDescent="0.25">
      <c r="A8" s="456" t="s">
        <v>272</v>
      </c>
      <c r="B8" s="457" t="s">
        <v>1510</v>
      </c>
      <c r="C8" s="458"/>
      <c r="D8" s="453"/>
      <c r="E8" s="456" t="s">
        <v>1472</v>
      </c>
      <c r="F8" s="459"/>
      <c r="G8" s="460"/>
    </row>
    <row r="9" spans="1:13" ht="15.75" x14ac:dyDescent="0.25">
      <c r="A9" s="456" t="s">
        <v>274</v>
      </c>
      <c r="B9" s="457" t="s">
        <v>1511</v>
      </c>
      <c r="C9" s="458"/>
      <c r="D9" s="453"/>
      <c r="E9" s="461" t="s">
        <v>1473</v>
      </c>
      <c r="F9" s="462"/>
      <c r="G9" s="463"/>
    </row>
    <row r="10" spans="1:13" ht="15.75" x14ac:dyDescent="0.25">
      <c r="A10" s="456" t="s">
        <v>1474</v>
      </c>
      <c r="B10" s="464"/>
      <c r="C10" s="465"/>
      <c r="D10" s="453"/>
      <c r="E10" s="466" t="s">
        <v>9</v>
      </c>
      <c r="F10" s="467" t="s">
        <v>1475</v>
      </c>
      <c r="G10" s="468" t="s">
        <v>1476</v>
      </c>
    </row>
    <row r="11" spans="1:13" ht="15.75" x14ac:dyDescent="0.25">
      <c r="A11" s="456" t="s">
        <v>88</v>
      </c>
      <c r="B11" s="457" t="s">
        <v>1509</v>
      </c>
      <c r="C11" s="458"/>
      <c r="D11" s="453"/>
      <c r="E11" s="469" t="s">
        <v>1477</v>
      </c>
      <c r="F11" s="470"/>
      <c r="G11" s="471"/>
    </row>
    <row r="12" spans="1:13" ht="15.75" x14ac:dyDescent="0.25">
      <c r="A12" s="456" t="s">
        <v>1513</v>
      </c>
      <c r="B12" s="457">
        <v>187</v>
      </c>
      <c r="C12" s="458"/>
      <c r="D12" s="453"/>
      <c r="E12" s="469" t="s">
        <v>1478</v>
      </c>
      <c r="F12" s="470"/>
      <c r="G12" s="471"/>
    </row>
    <row r="13" spans="1:13" ht="15.75" x14ac:dyDescent="0.25">
      <c r="A13" s="456" t="s">
        <v>1479</v>
      </c>
      <c r="B13" s="457">
        <v>66</v>
      </c>
      <c r="C13" s="458"/>
      <c r="D13" s="453"/>
      <c r="E13" s="469" t="s">
        <v>1480</v>
      </c>
      <c r="F13" s="470"/>
      <c r="G13" s="471"/>
    </row>
    <row r="14" spans="1:13" ht="15.75" x14ac:dyDescent="0.25">
      <c r="A14" s="472" t="s">
        <v>1481</v>
      </c>
      <c r="B14" s="457" t="s">
        <v>1512</v>
      </c>
      <c r="C14" s="458"/>
      <c r="D14" s="453"/>
      <c r="E14" s="469" t="s">
        <v>1482</v>
      </c>
      <c r="F14" s="470"/>
      <c r="G14" s="471"/>
    </row>
    <row r="15" spans="1:13" ht="15.75" x14ac:dyDescent="0.25">
      <c r="A15" s="472" t="s">
        <v>1483</v>
      </c>
      <c r="B15" s="457">
        <v>16</v>
      </c>
      <c r="C15" s="458"/>
      <c r="D15" s="453"/>
      <c r="E15" s="469" t="s">
        <v>1484</v>
      </c>
      <c r="F15" s="470"/>
      <c r="G15" s="471"/>
    </row>
    <row r="16" spans="1:13" ht="16.5" thickBot="1" x14ac:dyDescent="0.3">
      <c r="A16" s="473" t="s">
        <v>1485</v>
      </c>
      <c r="B16" s="474">
        <v>187</v>
      </c>
      <c r="C16" s="475"/>
      <c r="D16" s="453"/>
      <c r="E16" s="469" t="s">
        <v>1486</v>
      </c>
      <c r="F16" s="470"/>
      <c r="G16" s="471"/>
    </row>
    <row r="17" spans="1:7" ht="16.5" thickBot="1" x14ac:dyDescent="0.3">
      <c r="A17" s="476"/>
      <c r="B17" s="477"/>
      <c r="C17" s="477"/>
      <c r="D17" s="453"/>
      <c r="E17" s="469" t="s">
        <v>1487</v>
      </c>
      <c r="F17" s="470"/>
      <c r="G17" s="471"/>
    </row>
    <row r="18" spans="1:7" ht="15.75" x14ac:dyDescent="0.25">
      <c r="A18" s="478" t="s">
        <v>1488</v>
      </c>
      <c r="B18" s="454"/>
      <c r="C18" s="479"/>
      <c r="D18" s="453"/>
      <c r="E18" s="469" t="s">
        <v>1489</v>
      </c>
      <c r="F18" s="470"/>
      <c r="G18" s="471"/>
    </row>
    <row r="19" spans="1:7" ht="15.75" x14ac:dyDescent="0.25">
      <c r="A19" s="480" t="s">
        <v>1490</v>
      </c>
      <c r="B19" s="481" t="s">
        <v>1514</v>
      </c>
      <c r="C19" s="482"/>
      <c r="D19" s="453"/>
      <c r="E19" s="469" t="s">
        <v>1491</v>
      </c>
      <c r="F19" s="470"/>
      <c r="G19" s="471"/>
    </row>
    <row r="20" spans="1:7" ht="15.75" x14ac:dyDescent="0.25">
      <c r="A20" s="456" t="s">
        <v>1492</v>
      </c>
      <c r="B20" s="457" t="s">
        <v>1515</v>
      </c>
      <c r="C20" s="458"/>
      <c r="D20" s="453"/>
      <c r="E20" s="469" t="s">
        <v>1493</v>
      </c>
      <c r="F20" s="470"/>
      <c r="G20" s="471"/>
    </row>
    <row r="21" spans="1:7" ht="15.75" x14ac:dyDescent="0.25">
      <c r="A21" s="456" t="s">
        <v>1494</v>
      </c>
      <c r="B21" s="457">
        <v>11</v>
      </c>
      <c r="C21" s="458"/>
      <c r="D21" s="453"/>
      <c r="E21" s="456"/>
      <c r="F21" s="470"/>
      <c r="G21" s="471"/>
    </row>
    <row r="22" spans="1:7" ht="15.75" x14ac:dyDescent="0.25">
      <c r="A22" s="456" t="s">
        <v>1495</v>
      </c>
      <c r="B22" s="457">
        <v>2.08</v>
      </c>
      <c r="C22" s="458"/>
      <c r="D22" s="453"/>
      <c r="E22" s="456"/>
      <c r="F22" s="470"/>
      <c r="G22" s="483"/>
    </row>
    <row r="23" spans="1:7" ht="15.75" x14ac:dyDescent="0.25">
      <c r="A23" s="456" t="s">
        <v>1496</v>
      </c>
      <c r="B23" s="457">
        <v>22.88</v>
      </c>
      <c r="C23" s="458"/>
      <c r="D23" s="453"/>
      <c r="E23" s="456"/>
      <c r="F23" s="470"/>
      <c r="G23" s="483"/>
    </row>
    <row r="24" spans="1:7" ht="15.75" x14ac:dyDescent="0.25">
      <c r="A24" s="456"/>
      <c r="B24" s="457"/>
      <c r="C24" s="458"/>
      <c r="D24" s="453"/>
      <c r="E24" s="456" t="s">
        <v>1497</v>
      </c>
      <c r="F24" s="470"/>
      <c r="G24" s="483"/>
    </row>
    <row r="25" spans="1:7" ht="16.5" thickBot="1" x14ac:dyDescent="0.3">
      <c r="A25" s="489"/>
      <c r="B25" s="467" t="s">
        <v>1475</v>
      </c>
      <c r="C25" s="490" t="s">
        <v>1476</v>
      </c>
      <c r="D25" s="453"/>
      <c r="E25" s="484" t="s">
        <v>288</v>
      </c>
      <c r="F25" s="485">
        <v>2287</v>
      </c>
      <c r="G25" s="486"/>
    </row>
    <row r="26" spans="1:7" ht="15.75" x14ac:dyDescent="0.25">
      <c r="A26" s="456" t="s">
        <v>1498</v>
      </c>
      <c r="B26" s="492"/>
      <c r="C26" s="493"/>
      <c r="D26" s="453"/>
      <c r="E26" s="476"/>
      <c r="F26" s="487"/>
      <c r="G26" s="453"/>
    </row>
    <row r="27" spans="1:7" ht="15.75" x14ac:dyDescent="0.25">
      <c r="A27" s="456" t="s">
        <v>1499</v>
      </c>
      <c r="B27" s="494"/>
      <c r="C27" s="493"/>
      <c r="D27" s="453"/>
      <c r="E27" s="453"/>
      <c r="F27" s="477"/>
      <c r="G27" s="488"/>
    </row>
    <row r="28" spans="1:7" ht="15.75" x14ac:dyDescent="0.25">
      <c r="A28" s="456" t="s">
        <v>1500</v>
      </c>
      <c r="B28" s="494"/>
      <c r="C28" s="493"/>
      <c r="D28" s="453"/>
      <c r="E28" s="491"/>
      <c r="F28" s="491"/>
      <c r="G28" s="491"/>
    </row>
    <row r="29" spans="1:7" ht="15.75" x14ac:dyDescent="0.25">
      <c r="A29" s="456" t="s">
        <v>1501</v>
      </c>
      <c r="B29" s="494"/>
      <c r="C29" s="493"/>
      <c r="D29" s="453"/>
      <c r="E29" s="488"/>
      <c r="F29" s="327"/>
      <c r="G29" s="327"/>
    </row>
    <row r="30" spans="1:7" ht="15.75" x14ac:dyDescent="0.25">
      <c r="A30" s="456" t="s">
        <v>1502</v>
      </c>
      <c r="B30" s="494"/>
      <c r="C30" s="493"/>
      <c r="D30" s="453"/>
      <c r="E30" s="495"/>
      <c r="F30" s="487"/>
      <c r="G30" s="453"/>
    </row>
    <row r="31" spans="1:7" ht="15.75" x14ac:dyDescent="0.25">
      <c r="A31" s="456" t="s">
        <v>1503</v>
      </c>
      <c r="B31" s="494"/>
      <c r="C31" s="493"/>
      <c r="D31" s="453"/>
      <c r="E31" s="495"/>
      <c r="F31" s="487"/>
      <c r="G31" s="453"/>
    </row>
    <row r="32" spans="1:7" ht="15.75" x14ac:dyDescent="0.25">
      <c r="A32" s="456" t="s">
        <v>1504</v>
      </c>
      <c r="B32" s="494"/>
      <c r="C32" s="493"/>
      <c r="D32" s="453"/>
      <c r="E32" s="495"/>
      <c r="F32" s="487"/>
      <c r="G32" s="453"/>
    </row>
    <row r="33" spans="1:7" ht="15.75" x14ac:dyDescent="0.25">
      <c r="A33" s="456" t="s">
        <v>1505</v>
      </c>
      <c r="B33" s="494"/>
      <c r="C33" s="493"/>
      <c r="D33" s="453"/>
      <c r="E33" s="495"/>
      <c r="F33" s="487"/>
      <c r="G33" s="453"/>
    </row>
    <row r="34" spans="1:7" ht="15.75" x14ac:dyDescent="0.25">
      <c r="A34" s="456" t="s">
        <v>1516</v>
      </c>
      <c r="B34" s="494"/>
      <c r="C34" s="493"/>
      <c r="D34" s="453"/>
      <c r="E34" s="495"/>
      <c r="F34" s="487"/>
      <c r="G34" s="453"/>
    </row>
    <row r="35" spans="1:7" ht="15.75" x14ac:dyDescent="0.25">
      <c r="A35" s="456" t="s">
        <v>1517</v>
      </c>
      <c r="B35" s="494"/>
      <c r="C35" s="493"/>
      <c r="D35" s="453"/>
      <c r="E35" s="495"/>
      <c r="F35" s="487"/>
      <c r="G35" s="453"/>
    </row>
    <row r="36" spans="1:7" ht="15.75" x14ac:dyDescent="0.25">
      <c r="A36" s="456" t="s">
        <v>1518</v>
      </c>
      <c r="B36" s="494"/>
      <c r="C36" s="493"/>
      <c r="D36" s="453"/>
      <c r="E36" s="453"/>
      <c r="F36" s="453"/>
      <c r="G36" s="453"/>
    </row>
    <row r="37" spans="1:7" ht="15.75" x14ac:dyDescent="0.25">
      <c r="A37" s="456" t="s">
        <v>9</v>
      </c>
      <c r="B37" s="494"/>
      <c r="C37" s="493"/>
      <c r="D37" s="453"/>
      <c r="E37" s="491"/>
      <c r="F37" s="491"/>
      <c r="G37" s="491"/>
    </row>
    <row r="38" spans="1:7" ht="15.75" x14ac:dyDescent="0.25">
      <c r="A38" s="456" t="s">
        <v>1506</v>
      </c>
      <c r="B38" s="496"/>
      <c r="C38" s="497"/>
      <c r="D38" s="453"/>
      <c r="E38" s="495"/>
      <c r="F38" s="498"/>
      <c r="G38" s="498"/>
    </row>
    <row r="39" spans="1:7" ht="16.5" thickBot="1" x14ac:dyDescent="0.3">
      <c r="A39" s="484" t="s">
        <v>288</v>
      </c>
      <c r="B39" s="485">
        <v>3584</v>
      </c>
      <c r="C39" s="486"/>
      <c r="D39" s="453"/>
    </row>
    <row r="40" spans="1:7" ht="12" customHeight="1" x14ac:dyDescent="0.25"/>
    <row r="41" spans="1:7" ht="12" customHeight="1" x14ac:dyDescent="0.25"/>
    <row r="42" spans="1:7" ht="12" customHeight="1" x14ac:dyDescent="0.25"/>
    <row r="43" spans="1:7" ht="12" customHeight="1" x14ac:dyDescent="0.25"/>
    <row r="44" spans="1:7" ht="12" customHeight="1" x14ac:dyDescent="0.25"/>
    <row r="45" spans="1:7" ht="12" customHeight="1" x14ac:dyDescent="0.25"/>
    <row r="46" spans="1:7" ht="12" customHeight="1" x14ac:dyDescent="0.25"/>
    <row r="47" spans="1:7" ht="12" customHeight="1" x14ac:dyDescent="0.25"/>
    <row r="48" spans="1:7" ht="12" customHeight="1" x14ac:dyDescent="0.25"/>
  </sheetData>
  <mergeCells count="28">
    <mergeCell ref="E28:G28"/>
    <mergeCell ref="E37:G37"/>
    <mergeCell ref="F38:G38"/>
    <mergeCell ref="B19:C19"/>
    <mergeCell ref="B20:C20"/>
    <mergeCell ref="B21:C21"/>
    <mergeCell ref="B22:C22"/>
    <mergeCell ref="B23:C23"/>
    <mergeCell ref="B24:C24"/>
    <mergeCell ref="B12:C12"/>
    <mergeCell ref="B13:C13"/>
    <mergeCell ref="B14:C14"/>
    <mergeCell ref="B15:C15"/>
    <mergeCell ref="B16:C16"/>
    <mergeCell ref="A18:C18"/>
    <mergeCell ref="B8:C8"/>
    <mergeCell ref="F8:G8"/>
    <mergeCell ref="B9:C9"/>
    <mergeCell ref="F9:G9"/>
    <mergeCell ref="B10:C10"/>
    <mergeCell ref="B11:C11"/>
    <mergeCell ref="A1:G1"/>
    <mergeCell ref="A2:G2"/>
    <mergeCell ref="A3:G3"/>
    <mergeCell ref="A5:B5"/>
    <mergeCell ref="C5:G5"/>
    <mergeCell ref="A7:C7"/>
    <mergeCell ref="E7:G7"/>
  </mergeCells>
  <printOptions horizontalCentered="1"/>
  <pageMargins left="0.7" right="0.7" top="1" bottom="0.5" header="0" footer="0"/>
  <pageSetup scale="75" orientation="portrait" r:id="rId1"/>
  <drawing r:id="rId2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440E5-0C59-4367-8A8A-6E83E53FF52D}">
  <sheetPr>
    <pageSetUpPr fitToPage="1"/>
  </sheetPr>
  <dimension ref="A1:M48"/>
  <sheetViews>
    <sheetView zoomScale="80" zoomScaleNormal="80" workbookViewId="0">
      <selection activeCell="H5" sqref="H5"/>
    </sheetView>
  </sheetViews>
  <sheetFormatPr defaultColWidth="9.140625" defaultRowHeight="12.75" x14ac:dyDescent="0.25"/>
  <cols>
    <col min="1" max="1" width="26.7109375" style="455" bestFit="1" customWidth="1"/>
    <col min="2" max="3" width="13.5703125" style="455" customWidth="1"/>
    <col min="4" max="4" width="9.140625" style="455"/>
    <col min="5" max="5" width="29" style="455" bestFit="1" customWidth="1"/>
    <col min="6" max="7" width="13.5703125" style="455" customWidth="1"/>
    <col min="8" max="8" width="12.85546875" style="455" customWidth="1"/>
    <col min="9" max="16384" width="9.140625" style="455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1519</v>
      </c>
      <c r="B5" s="412"/>
      <c r="C5" s="413" t="s">
        <v>1507</v>
      </c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50" t="s">
        <v>3</v>
      </c>
      <c r="B7" s="451"/>
      <c r="C7" s="452"/>
      <c r="D7" s="453"/>
      <c r="E7" s="450" t="s">
        <v>1471</v>
      </c>
      <c r="F7" s="454"/>
      <c r="G7" s="452"/>
    </row>
    <row r="8" spans="1:13" ht="15" customHeight="1" x14ac:dyDescent="0.25">
      <c r="A8" s="456" t="s">
        <v>272</v>
      </c>
      <c r="B8" s="457" t="s">
        <v>1510</v>
      </c>
      <c r="C8" s="458"/>
      <c r="D8" s="453"/>
      <c r="E8" s="456" t="s">
        <v>1472</v>
      </c>
      <c r="F8" s="459"/>
      <c r="G8" s="460"/>
    </row>
    <row r="9" spans="1:13" ht="15.75" x14ac:dyDescent="0.25">
      <c r="A9" s="456" t="s">
        <v>274</v>
      </c>
      <c r="B9" s="457" t="s">
        <v>1511</v>
      </c>
      <c r="C9" s="458"/>
      <c r="D9" s="453"/>
      <c r="E9" s="461" t="s">
        <v>1473</v>
      </c>
      <c r="F9" s="462"/>
      <c r="G9" s="463"/>
    </row>
    <row r="10" spans="1:13" ht="15.75" x14ac:dyDescent="0.25">
      <c r="A10" s="456" t="s">
        <v>1474</v>
      </c>
      <c r="B10" s="464"/>
      <c r="C10" s="465"/>
      <c r="D10" s="453"/>
      <c r="E10" s="466" t="s">
        <v>9</v>
      </c>
      <c r="F10" s="467" t="s">
        <v>1475</v>
      </c>
      <c r="G10" s="468" t="s">
        <v>1476</v>
      </c>
    </row>
    <row r="11" spans="1:13" ht="15.75" x14ac:dyDescent="0.25">
      <c r="A11" s="456" t="s">
        <v>88</v>
      </c>
      <c r="B11" s="457" t="s">
        <v>1509</v>
      </c>
      <c r="C11" s="458"/>
      <c r="D11" s="453"/>
      <c r="E11" s="469" t="s">
        <v>1477</v>
      </c>
      <c r="F11" s="470"/>
      <c r="G11" s="471"/>
    </row>
    <row r="12" spans="1:13" ht="15.75" x14ac:dyDescent="0.25">
      <c r="A12" s="456" t="s">
        <v>1513</v>
      </c>
      <c r="B12" s="457">
        <v>108</v>
      </c>
      <c r="C12" s="458"/>
      <c r="D12" s="453"/>
      <c r="E12" s="469" t="s">
        <v>1478</v>
      </c>
      <c r="F12" s="470"/>
      <c r="G12" s="471"/>
    </row>
    <row r="13" spans="1:13" ht="15.75" x14ac:dyDescent="0.25">
      <c r="A13" s="456" t="s">
        <v>1479</v>
      </c>
      <c r="B13" s="457">
        <v>66</v>
      </c>
      <c r="C13" s="458"/>
      <c r="D13" s="453"/>
      <c r="E13" s="469" t="s">
        <v>1480</v>
      </c>
      <c r="F13" s="470"/>
      <c r="G13" s="471"/>
    </row>
    <row r="14" spans="1:13" ht="15.75" x14ac:dyDescent="0.25">
      <c r="A14" s="472" t="s">
        <v>1481</v>
      </c>
      <c r="B14" s="457" t="s">
        <v>1512</v>
      </c>
      <c r="C14" s="458"/>
      <c r="D14" s="453"/>
      <c r="E14" s="469" t="s">
        <v>1482</v>
      </c>
      <c r="F14" s="470"/>
      <c r="G14" s="471"/>
    </row>
    <row r="15" spans="1:13" ht="15.75" x14ac:dyDescent="0.25">
      <c r="A15" s="472" t="s">
        <v>1483</v>
      </c>
      <c r="B15" s="457">
        <v>16</v>
      </c>
      <c r="C15" s="458"/>
      <c r="D15" s="453"/>
      <c r="E15" s="469" t="s">
        <v>1484</v>
      </c>
      <c r="F15" s="470"/>
      <c r="G15" s="471"/>
    </row>
    <row r="16" spans="1:13" ht="16.5" thickBot="1" x14ac:dyDescent="0.3">
      <c r="A16" s="473" t="s">
        <v>1485</v>
      </c>
      <c r="B16" s="474">
        <v>108</v>
      </c>
      <c r="C16" s="475"/>
      <c r="D16" s="453"/>
      <c r="E16" s="469" t="s">
        <v>1486</v>
      </c>
      <c r="F16" s="470"/>
      <c r="G16" s="471"/>
    </row>
    <row r="17" spans="1:7" ht="16.5" thickBot="1" x14ac:dyDescent="0.3">
      <c r="A17" s="476"/>
      <c r="B17" s="477"/>
      <c r="C17" s="477"/>
      <c r="D17" s="453"/>
      <c r="E17" s="469" t="s">
        <v>1487</v>
      </c>
      <c r="F17" s="470"/>
      <c r="G17" s="471"/>
    </row>
    <row r="18" spans="1:7" ht="15.75" x14ac:dyDescent="0.25">
      <c r="A18" s="478" t="s">
        <v>1488</v>
      </c>
      <c r="B18" s="454"/>
      <c r="C18" s="479"/>
      <c r="D18" s="453"/>
      <c r="E18" s="469" t="s">
        <v>1489</v>
      </c>
      <c r="F18" s="470"/>
      <c r="G18" s="471"/>
    </row>
    <row r="19" spans="1:7" ht="15.75" x14ac:dyDescent="0.25">
      <c r="A19" s="480" t="s">
        <v>1490</v>
      </c>
      <c r="B19" s="481" t="s">
        <v>1514</v>
      </c>
      <c r="C19" s="482"/>
      <c r="D19" s="453"/>
      <c r="E19" s="469" t="s">
        <v>1491</v>
      </c>
      <c r="F19" s="470"/>
      <c r="G19" s="471"/>
    </row>
    <row r="20" spans="1:7" ht="15.75" x14ac:dyDescent="0.25">
      <c r="A20" s="456" t="s">
        <v>1492</v>
      </c>
      <c r="B20" s="457" t="s">
        <v>1515</v>
      </c>
      <c r="C20" s="458"/>
      <c r="D20" s="453"/>
      <c r="E20" s="469" t="s">
        <v>1493</v>
      </c>
      <c r="F20" s="470"/>
      <c r="G20" s="471"/>
    </row>
    <row r="21" spans="1:7" ht="15.75" x14ac:dyDescent="0.25">
      <c r="A21" s="456" t="s">
        <v>1494</v>
      </c>
      <c r="B21" s="457">
        <v>6</v>
      </c>
      <c r="C21" s="458"/>
      <c r="D21" s="453"/>
      <c r="E21" s="456"/>
      <c r="F21" s="470"/>
      <c r="G21" s="471"/>
    </row>
    <row r="22" spans="1:7" ht="15.75" x14ac:dyDescent="0.25">
      <c r="A22" s="456" t="s">
        <v>1495</v>
      </c>
      <c r="B22" s="457">
        <v>2.08</v>
      </c>
      <c r="C22" s="458"/>
      <c r="D22" s="453"/>
      <c r="E22" s="456"/>
      <c r="F22" s="470"/>
      <c r="G22" s="483"/>
    </row>
    <row r="23" spans="1:7" ht="15.75" x14ac:dyDescent="0.25">
      <c r="A23" s="456" t="s">
        <v>1496</v>
      </c>
      <c r="B23" s="457">
        <v>12.48</v>
      </c>
      <c r="C23" s="458"/>
      <c r="D23" s="453"/>
      <c r="E23" s="456"/>
      <c r="F23" s="470"/>
      <c r="G23" s="483"/>
    </row>
    <row r="24" spans="1:7" ht="15.75" x14ac:dyDescent="0.25">
      <c r="A24" s="456"/>
      <c r="B24" s="457"/>
      <c r="C24" s="458"/>
      <c r="D24" s="453"/>
      <c r="E24" s="456" t="s">
        <v>1497</v>
      </c>
      <c r="F24" s="470"/>
      <c r="G24" s="483"/>
    </row>
    <row r="25" spans="1:7" ht="16.5" thickBot="1" x14ac:dyDescent="0.3">
      <c r="A25" s="489"/>
      <c r="B25" s="467" t="s">
        <v>1475</v>
      </c>
      <c r="C25" s="490" t="s">
        <v>1476</v>
      </c>
      <c r="D25" s="453"/>
      <c r="E25" s="484" t="s">
        <v>288</v>
      </c>
      <c r="F25" s="485">
        <v>1660</v>
      </c>
      <c r="G25" s="486"/>
    </row>
    <row r="26" spans="1:7" ht="15.75" x14ac:dyDescent="0.25">
      <c r="A26" s="456" t="s">
        <v>1498</v>
      </c>
      <c r="B26" s="492"/>
      <c r="C26" s="493"/>
      <c r="D26" s="453"/>
      <c r="E26" s="476"/>
      <c r="F26" s="487"/>
      <c r="G26" s="453"/>
    </row>
    <row r="27" spans="1:7" ht="15.75" x14ac:dyDescent="0.25">
      <c r="A27" s="456" t="s">
        <v>1499</v>
      </c>
      <c r="B27" s="494"/>
      <c r="C27" s="493"/>
      <c r="D27" s="453"/>
      <c r="E27" s="453"/>
      <c r="F27" s="477"/>
      <c r="G27" s="488"/>
    </row>
    <row r="28" spans="1:7" ht="15.75" x14ac:dyDescent="0.25">
      <c r="A28" s="456" t="s">
        <v>1500</v>
      </c>
      <c r="B28" s="494"/>
      <c r="C28" s="493"/>
      <c r="D28" s="453"/>
      <c r="E28" s="491"/>
      <c r="F28" s="491"/>
      <c r="G28" s="491"/>
    </row>
    <row r="29" spans="1:7" ht="15.75" x14ac:dyDescent="0.25">
      <c r="A29" s="456" t="s">
        <v>1501</v>
      </c>
      <c r="B29" s="494"/>
      <c r="C29" s="493"/>
      <c r="D29" s="453"/>
      <c r="E29" s="488"/>
      <c r="F29" s="327"/>
      <c r="G29" s="327"/>
    </row>
    <row r="30" spans="1:7" ht="15.75" x14ac:dyDescent="0.25">
      <c r="A30" s="456" t="s">
        <v>1502</v>
      </c>
      <c r="B30" s="494"/>
      <c r="C30" s="493"/>
      <c r="D30" s="453"/>
      <c r="E30" s="495"/>
      <c r="F30" s="487"/>
      <c r="G30" s="453"/>
    </row>
    <row r="31" spans="1:7" ht="15.75" x14ac:dyDescent="0.25">
      <c r="A31" s="456" t="s">
        <v>1503</v>
      </c>
      <c r="B31" s="494"/>
      <c r="C31" s="493"/>
      <c r="D31" s="453"/>
      <c r="E31" s="495"/>
      <c r="F31" s="487"/>
      <c r="G31" s="453"/>
    </row>
    <row r="32" spans="1:7" ht="15.75" x14ac:dyDescent="0.25">
      <c r="A32" s="456"/>
      <c r="B32" s="494"/>
      <c r="C32" s="493"/>
      <c r="D32" s="453"/>
      <c r="E32" s="495"/>
      <c r="F32" s="487"/>
      <c r="G32" s="453"/>
    </row>
    <row r="33" spans="1:7" ht="15.75" x14ac:dyDescent="0.25">
      <c r="A33" s="456"/>
      <c r="B33" s="494"/>
      <c r="C33" s="493"/>
      <c r="D33" s="453"/>
      <c r="E33" s="495"/>
      <c r="F33" s="487"/>
      <c r="G33" s="453"/>
    </row>
    <row r="34" spans="1:7" ht="15.75" x14ac:dyDescent="0.25">
      <c r="A34" s="456"/>
      <c r="B34" s="494"/>
      <c r="C34" s="493"/>
      <c r="D34" s="453"/>
      <c r="E34" s="495"/>
      <c r="F34" s="487"/>
      <c r="G34" s="453"/>
    </row>
    <row r="35" spans="1:7" ht="15.75" x14ac:dyDescent="0.25">
      <c r="A35" s="456"/>
      <c r="B35" s="494"/>
      <c r="C35" s="493"/>
      <c r="D35" s="453"/>
      <c r="E35" s="495"/>
      <c r="F35" s="487"/>
      <c r="G35" s="453"/>
    </row>
    <row r="36" spans="1:7" ht="15.75" x14ac:dyDescent="0.25">
      <c r="A36" s="456"/>
      <c r="B36" s="494"/>
      <c r="C36" s="493"/>
      <c r="D36" s="453"/>
      <c r="E36" s="453"/>
      <c r="F36" s="453"/>
      <c r="G36" s="453"/>
    </row>
    <row r="37" spans="1:7" ht="15.75" x14ac:dyDescent="0.25">
      <c r="A37" s="456" t="s">
        <v>9</v>
      </c>
      <c r="B37" s="494"/>
      <c r="C37" s="493"/>
      <c r="D37" s="453"/>
      <c r="E37" s="491"/>
      <c r="F37" s="491"/>
      <c r="G37" s="491"/>
    </row>
    <row r="38" spans="1:7" ht="15.75" x14ac:dyDescent="0.25">
      <c r="A38" s="456" t="s">
        <v>1506</v>
      </c>
      <c r="B38" s="496"/>
      <c r="C38" s="497"/>
      <c r="D38" s="453"/>
      <c r="E38" s="495"/>
      <c r="F38" s="498"/>
      <c r="G38" s="498"/>
    </row>
    <row r="39" spans="1:7" ht="16.5" thickBot="1" x14ac:dyDescent="0.3">
      <c r="A39" s="484" t="s">
        <v>288</v>
      </c>
      <c r="B39" s="485">
        <v>2385</v>
      </c>
      <c r="C39" s="486"/>
      <c r="D39" s="453"/>
    </row>
    <row r="40" spans="1:7" ht="12" customHeight="1" x14ac:dyDescent="0.25"/>
    <row r="41" spans="1:7" ht="12" customHeight="1" x14ac:dyDescent="0.25"/>
    <row r="42" spans="1:7" ht="12" customHeight="1" x14ac:dyDescent="0.25"/>
    <row r="43" spans="1:7" ht="12" customHeight="1" x14ac:dyDescent="0.25"/>
    <row r="44" spans="1:7" ht="12" customHeight="1" x14ac:dyDescent="0.25"/>
    <row r="45" spans="1:7" ht="12" customHeight="1" x14ac:dyDescent="0.25"/>
    <row r="46" spans="1:7" ht="12" customHeight="1" x14ac:dyDescent="0.25"/>
    <row r="47" spans="1:7" ht="12" customHeight="1" x14ac:dyDescent="0.25"/>
    <row r="48" spans="1:7" ht="12" customHeight="1" x14ac:dyDescent="0.25"/>
  </sheetData>
  <mergeCells count="28">
    <mergeCell ref="E28:G28"/>
    <mergeCell ref="E37:G37"/>
    <mergeCell ref="F38:G38"/>
    <mergeCell ref="B19:C19"/>
    <mergeCell ref="B20:C20"/>
    <mergeCell ref="B21:C21"/>
    <mergeCell ref="B22:C22"/>
    <mergeCell ref="B23:C23"/>
    <mergeCell ref="B24:C24"/>
    <mergeCell ref="B12:C12"/>
    <mergeCell ref="B13:C13"/>
    <mergeCell ref="B14:C14"/>
    <mergeCell ref="B15:C15"/>
    <mergeCell ref="B16:C16"/>
    <mergeCell ref="A18:C18"/>
    <mergeCell ref="B8:C8"/>
    <mergeCell ref="F8:G8"/>
    <mergeCell ref="B9:C9"/>
    <mergeCell ref="F9:G9"/>
    <mergeCell ref="B10:C10"/>
    <mergeCell ref="B11:C11"/>
    <mergeCell ref="A1:G1"/>
    <mergeCell ref="A2:G2"/>
    <mergeCell ref="A3:G3"/>
    <mergeCell ref="A5:B5"/>
    <mergeCell ref="C5:G5"/>
    <mergeCell ref="A7:C7"/>
    <mergeCell ref="E7:G7"/>
  </mergeCells>
  <printOptions horizontalCentered="1"/>
  <pageMargins left="0.7" right="0.7" top="1" bottom="0.5" header="0" footer="0"/>
  <pageSetup scale="75" orientation="portrait" r:id="rId1"/>
  <drawing r:id="rId2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BA1DE9-8966-42F9-8BCE-B94F9741EDE7}">
  <sheetPr>
    <pageSetUpPr fitToPage="1"/>
  </sheetPr>
  <dimension ref="A1:M48"/>
  <sheetViews>
    <sheetView zoomScale="80" zoomScaleNormal="80" workbookViewId="0">
      <selection activeCell="H5" sqref="H5"/>
    </sheetView>
  </sheetViews>
  <sheetFormatPr defaultColWidth="9.140625" defaultRowHeight="12.75" x14ac:dyDescent="0.25"/>
  <cols>
    <col min="1" max="1" width="26.7109375" style="455" bestFit="1" customWidth="1"/>
    <col min="2" max="3" width="13.5703125" style="455" customWidth="1"/>
    <col min="4" max="4" width="9.140625" style="455"/>
    <col min="5" max="5" width="29" style="455" bestFit="1" customWidth="1"/>
    <col min="6" max="7" width="13.5703125" style="455" customWidth="1"/>
    <col min="8" max="8" width="13.42578125" style="455" customWidth="1"/>
    <col min="9" max="16384" width="9.140625" style="455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1520</v>
      </c>
      <c r="B5" s="412"/>
      <c r="C5" s="413" t="s">
        <v>1507</v>
      </c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50" t="s">
        <v>3</v>
      </c>
      <c r="B7" s="451"/>
      <c r="C7" s="452"/>
      <c r="D7" s="453"/>
      <c r="E7" s="450" t="s">
        <v>1471</v>
      </c>
      <c r="F7" s="454"/>
      <c r="G7" s="452"/>
    </row>
    <row r="8" spans="1:13" ht="15" customHeight="1" x14ac:dyDescent="0.25">
      <c r="A8" s="456" t="s">
        <v>272</v>
      </c>
      <c r="B8" s="457" t="s">
        <v>1510</v>
      </c>
      <c r="C8" s="458"/>
      <c r="D8" s="453"/>
      <c r="E8" s="456" t="s">
        <v>1472</v>
      </c>
      <c r="F8" s="459"/>
      <c r="G8" s="460"/>
    </row>
    <row r="9" spans="1:13" ht="15.75" x14ac:dyDescent="0.25">
      <c r="A9" s="456" t="s">
        <v>274</v>
      </c>
      <c r="B9" s="457" t="s">
        <v>1511</v>
      </c>
      <c r="C9" s="458"/>
      <c r="D9" s="453"/>
      <c r="E9" s="461" t="s">
        <v>1473</v>
      </c>
      <c r="F9" s="462"/>
      <c r="G9" s="463"/>
    </row>
    <row r="10" spans="1:13" ht="15.75" x14ac:dyDescent="0.25">
      <c r="A10" s="456" t="s">
        <v>1474</v>
      </c>
      <c r="B10" s="464"/>
      <c r="C10" s="465"/>
      <c r="D10" s="453"/>
      <c r="E10" s="466" t="s">
        <v>9</v>
      </c>
      <c r="F10" s="467" t="s">
        <v>1475</v>
      </c>
      <c r="G10" s="468" t="s">
        <v>1476</v>
      </c>
    </row>
    <row r="11" spans="1:13" ht="15.75" x14ac:dyDescent="0.25">
      <c r="A11" s="456" t="s">
        <v>88</v>
      </c>
      <c r="B11" s="457" t="s">
        <v>1509</v>
      </c>
      <c r="C11" s="458"/>
      <c r="D11" s="453"/>
      <c r="E11" s="469" t="s">
        <v>1477</v>
      </c>
      <c r="F11" s="470"/>
      <c r="G11" s="471"/>
    </row>
    <row r="12" spans="1:13" ht="15.75" x14ac:dyDescent="0.25">
      <c r="A12" s="456" t="s">
        <v>1513</v>
      </c>
      <c r="B12" s="457">
        <v>103</v>
      </c>
      <c r="C12" s="458"/>
      <c r="D12" s="453"/>
      <c r="E12" s="469" t="s">
        <v>1478</v>
      </c>
      <c r="F12" s="470"/>
      <c r="G12" s="471"/>
    </row>
    <row r="13" spans="1:13" ht="15.75" x14ac:dyDescent="0.25">
      <c r="A13" s="456" t="s">
        <v>1479</v>
      </c>
      <c r="B13" s="457">
        <v>66</v>
      </c>
      <c r="C13" s="458"/>
      <c r="D13" s="453"/>
      <c r="E13" s="469" t="s">
        <v>1480</v>
      </c>
      <c r="F13" s="470"/>
      <c r="G13" s="471"/>
    </row>
    <row r="14" spans="1:13" ht="15.75" x14ac:dyDescent="0.25">
      <c r="A14" s="472" t="s">
        <v>1481</v>
      </c>
      <c r="B14" s="457" t="s">
        <v>1512</v>
      </c>
      <c r="C14" s="458"/>
      <c r="D14" s="453"/>
      <c r="E14" s="469" t="s">
        <v>1482</v>
      </c>
      <c r="F14" s="470"/>
      <c r="G14" s="471"/>
    </row>
    <row r="15" spans="1:13" ht="15.75" x14ac:dyDescent="0.25">
      <c r="A15" s="472" t="s">
        <v>1483</v>
      </c>
      <c r="B15" s="457">
        <v>16</v>
      </c>
      <c r="C15" s="458"/>
      <c r="D15" s="453"/>
      <c r="E15" s="469" t="s">
        <v>1484</v>
      </c>
      <c r="F15" s="470"/>
      <c r="G15" s="471"/>
    </row>
    <row r="16" spans="1:13" ht="16.5" thickBot="1" x14ac:dyDescent="0.3">
      <c r="A16" s="473" t="s">
        <v>1485</v>
      </c>
      <c r="B16" s="474">
        <v>115</v>
      </c>
      <c r="C16" s="475"/>
      <c r="D16" s="453"/>
      <c r="E16" s="469" t="s">
        <v>1486</v>
      </c>
      <c r="F16" s="470"/>
      <c r="G16" s="471"/>
    </row>
    <row r="17" spans="1:7" ht="16.5" thickBot="1" x14ac:dyDescent="0.3">
      <c r="A17" s="476"/>
      <c r="B17" s="477"/>
      <c r="C17" s="477"/>
      <c r="D17" s="453"/>
      <c r="E17" s="469" t="s">
        <v>1487</v>
      </c>
      <c r="F17" s="470"/>
      <c r="G17" s="471"/>
    </row>
    <row r="18" spans="1:7" ht="15.75" x14ac:dyDescent="0.25">
      <c r="A18" s="478" t="s">
        <v>1488</v>
      </c>
      <c r="B18" s="454"/>
      <c r="C18" s="479"/>
      <c r="D18" s="453"/>
      <c r="E18" s="469" t="s">
        <v>1489</v>
      </c>
      <c r="F18" s="470"/>
      <c r="G18" s="471"/>
    </row>
    <row r="19" spans="1:7" ht="15.75" x14ac:dyDescent="0.25">
      <c r="A19" s="480" t="s">
        <v>1490</v>
      </c>
      <c r="B19" s="481" t="s">
        <v>1514</v>
      </c>
      <c r="C19" s="482"/>
      <c r="D19" s="453"/>
      <c r="E19" s="469" t="s">
        <v>1491</v>
      </c>
      <c r="F19" s="470"/>
      <c r="G19" s="471"/>
    </row>
    <row r="20" spans="1:7" ht="15.75" x14ac:dyDescent="0.25">
      <c r="A20" s="456" t="s">
        <v>1492</v>
      </c>
      <c r="B20" s="457" t="s">
        <v>1515</v>
      </c>
      <c r="C20" s="458"/>
      <c r="D20" s="453"/>
      <c r="E20" s="469" t="s">
        <v>1493</v>
      </c>
      <c r="F20" s="470"/>
      <c r="G20" s="471"/>
    </row>
    <row r="21" spans="1:7" ht="15.75" x14ac:dyDescent="0.25">
      <c r="A21" s="456" t="s">
        <v>1494</v>
      </c>
      <c r="B21" s="457">
        <v>6</v>
      </c>
      <c r="C21" s="458"/>
      <c r="D21" s="453"/>
      <c r="E21" s="456"/>
      <c r="F21" s="470"/>
      <c r="G21" s="471"/>
    </row>
    <row r="22" spans="1:7" ht="15.75" x14ac:dyDescent="0.25">
      <c r="A22" s="456" t="s">
        <v>1495</v>
      </c>
      <c r="B22" s="457">
        <v>2.08</v>
      </c>
      <c r="C22" s="458"/>
      <c r="D22" s="453"/>
      <c r="E22" s="456"/>
      <c r="F22" s="470"/>
      <c r="G22" s="483"/>
    </row>
    <row r="23" spans="1:7" ht="15.75" x14ac:dyDescent="0.25">
      <c r="A23" s="456" t="s">
        <v>1496</v>
      </c>
      <c r="B23" s="457">
        <v>12.48</v>
      </c>
      <c r="C23" s="458"/>
      <c r="D23" s="453"/>
      <c r="E23" s="456"/>
      <c r="F23" s="470"/>
      <c r="G23" s="483"/>
    </row>
    <row r="24" spans="1:7" ht="15.75" x14ac:dyDescent="0.25">
      <c r="A24" s="456"/>
      <c r="B24" s="457"/>
      <c r="C24" s="458"/>
      <c r="D24" s="453"/>
      <c r="E24" s="456" t="s">
        <v>1497</v>
      </c>
      <c r="F24" s="470"/>
      <c r="G24" s="483"/>
    </row>
    <row r="25" spans="1:7" ht="16.5" thickBot="1" x14ac:dyDescent="0.3">
      <c r="A25" s="489"/>
      <c r="B25" s="467" t="s">
        <v>1475</v>
      </c>
      <c r="C25" s="490" t="s">
        <v>1476</v>
      </c>
      <c r="D25" s="453"/>
      <c r="E25" s="484" t="s">
        <v>288</v>
      </c>
      <c r="F25" s="485">
        <v>1774</v>
      </c>
      <c r="G25" s="486"/>
    </row>
    <row r="26" spans="1:7" ht="15.75" x14ac:dyDescent="0.25">
      <c r="A26" s="456" t="s">
        <v>1498</v>
      </c>
      <c r="B26" s="492"/>
      <c r="C26" s="493"/>
      <c r="D26" s="453"/>
      <c r="E26" s="476"/>
      <c r="F26" s="487"/>
      <c r="G26" s="453"/>
    </row>
    <row r="27" spans="1:7" ht="15.75" x14ac:dyDescent="0.25">
      <c r="A27" s="456" t="s">
        <v>1499</v>
      </c>
      <c r="B27" s="494"/>
      <c r="C27" s="493"/>
      <c r="D27" s="453"/>
      <c r="E27" s="453"/>
      <c r="F27" s="477"/>
      <c r="G27" s="488"/>
    </row>
    <row r="28" spans="1:7" ht="15.75" x14ac:dyDescent="0.25">
      <c r="A28" s="456" t="s">
        <v>1500</v>
      </c>
      <c r="B28" s="494"/>
      <c r="C28" s="493"/>
      <c r="D28" s="453"/>
      <c r="E28" s="491"/>
      <c r="F28" s="491"/>
      <c r="G28" s="491"/>
    </row>
    <row r="29" spans="1:7" ht="15.75" x14ac:dyDescent="0.25">
      <c r="A29" s="456" t="s">
        <v>1501</v>
      </c>
      <c r="B29" s="494"/>
      <c r="C29" s="493"/>
      <c r="D29" s="453"/>
      <c r="E29" s="488"/>
      <c r="F29" s="327"/>
      <c r="G29" s="327"/>
    </row>
    <row r="30" spans="1:7" ht="15.75" x14ac:dyDescent="0.25">
      <c r="A30" s="456" t="s">
        <v>1502</v>
      </c>
      <c r="B30" s="494"/>
      <c r="C30" s="493"/>
      <c r="D30" s="453"/>
      <c r="E30" s="495"/>
      <c r="F30" s="487"/>
      <c r="G30" s="453"/>
    </row>
    <row r="31" spans="1:7" ht="15.75" x14ac:dyDescent="0.25">
      <c r="A31" s="456" t="s">
        <v>1503</v>
      </c>
      <c r="B31" s="494"/>
      <c r="C31" s="493"/>
      <c r="D31" s="453"/>
      <c r="E31" s="495"/>
      <c r="F31" s="487"/>
      <c r="G31" s="453"/>
    </row>
    <row r="32" spans="1:7" ht="15.75" x14ac:dyDescent="0.25">
      <c r="A32" s="456"/>
      <c r="B32" s="494"/>
      <c r="C32" s="493"/>
      <c r="D32" s="453"/>
      <c r="E32" s="495"/>
      <c r="F32" s="487"/>
      <c r="G32" s="453"/>
    </row>
    <row r="33" spans="1:7" ht="15.75" x14ac:dyDescent="0.25">
      <c r="A33" s="456"/>
      <c r="B33" s="494"/>
      <c r="C33" s="493"/>
      <c r="D33" s="453"/>
      <c r="E33" s="495"/>
      <c r="F33" s="487"/>
      <c r="G33" s="453"/>
    </row>
    <row r="34" spans="1:7" ht="15.75" x14ac:dyDescent="0.25">
      <c r="A34" s="456"/>
      <c r="B34" s="494"/>
      <c r="C34" s="493"/>
      <c r="D34" s="453"/>
      <c r="E34" s="495"/>
      <c r="F34" s="487"/>
      <c r="G34" s="453"/>
    </row>
    <row r="35" spans="1:7" ht="15.75" x14ac:dyDescent="0.25">
      <c r="A35" s="456"/>
      <c r="B35" s="494"/>
      <c r="C35" s="493"/>
      <c r="D35" s="453"/>
      <c r="E35" s="495"/>
      <c r="F35" s="487"/>
      <c r="G35" s="453"/>
    </row>
    <row r="36" spans="1:7" ht="15.75" x14ac:dyDescent="0.25">
      <c r="A36" s="456"/>
      <c r="B36" s="494"/>
      <c r="C36" s="493"/>
      <c r="D36" s="453"/>
      <c r="E36" s="453"/>
      <c r="F36" s="453"/>
      <c r="G36" s="453"/>
    </row>
    <row r="37" spans="1:7" ht="15.75" x14ac:dyDescent="0.25">
      <c r="A37" s="456" t="s">
        <v>9</v>
      </c>
      <c r="B37" s="494"/>
      <c r="C37" s="493"/>
      <c r="D37" s="453"/>
      <c r="E37" s="491"/>
      <c r="F37" s="491"/>
      <c r="G37" s="491"/>
    </row>
    <row r="38" spans="1:7" ht="15.75" x14ac:dyDescent="0.25">
      <c r="A38" s="456" t="s">
        <v>1506</v>
      </c>
      <c r="B38" s="496"/>
      <c r="C38" s="497"/>
      <c r="D38" s="453"/>
      <c r="E38" s="495"/>
      <c r="F38" s="498"/>
      <c r="G38" s="498"/>
    </row>
    <row r="39" spans="1:7" ht="16.5" thickBot="1" x14ac:dyDescent="0.3">
      <c r="A39" s="484" t="s">
        <v>288</v>
      </c>
      <c r="B39" s="485">
        <v>2275</v>
      </c>
      <c r="C39" s="486"/>
      <c r="D39" s="453"/>
    </row>
    <row r="40" spans="1:7" ht="12" customHeight="1" x14ac:dyDescent="0.25"/>
    <row r="41" spans="1:7" ht="12" customHeight="1" x14ac:dyDescent="0.25"/>
    <row r="42" spans="1:7" ht="12" customHeight="1" x14ac:dyDescent="0.25"/>
    <row r="43" spans="1:7" ht="12" customHeight="1" x14ac:dyDescent="0.25"/>
    <row r="44" spans="1:7" ht="12" customHeight="1" x14ac:dyDescent="0.25"/>
    <row r="45" spans="1:7" ht="12" customHeight="1" x14ac:dyDescent="0.25"/>
    <row r="46" spans="1:7" ht="12" customHeight="1" x14ac:dyDescent="0.25"/>
    <row r="47" spans="1:7" ht="12" customHeight="1" x14ac:dyDescent="0.25"/>
    <row r="48" spans="1:7" ht="12" customHeight="1" x14ac:dyDescent="0.25"/>
  </sheetData>
  <mergeCells count="28">
    <mergeCell ref="E28:G28"/>
    <mergeCell ref="E37:G37"/>
    <mergeCell ref="F38:G38"/>
    <mergeCell ref="B19:C19"/>
    <mergeCell ref="B20:C20"/>
    <mergeCell ref="B21:C21"/>
    <mergeCell ref="B22:C22"/>
    <mergeCell ref="B23:C23"/>
    <mergeCell ref="B24:C24"/>
    <mergeCell ref="B12:C12"/>
    <mergeCell ref="B13:C13"/>
    <mergeCell ref="B14:C14"/>
    <mergeCell ref="B15:C15"/>
    <mergeCell ref="B16:C16"/>
    <mergeCell ref="A18:C18"/>
    <mergeCell ref="B8:C8"/>
    <mergeCell ref="F8:G8"/>
    <mergeCell ref="B9:C9"/>
    <mergeCell ref="F9:G9"/>
    <mergeCell ref="B10:C10"/>
    <mergeCell ref="B11:C11"/>
    <mergeCell ref="A1:G1"/>
    <mergeCell ref="A2:G2"/>
    <mergeCell ref="A3:G3"/>
    <mergeCell ref="A5:B5"/>
    <mergeCell ref="C5:G5"/>
    <mergeCell ref="A7:C7"/>
    <mergeCell ref="E7:G7"/>
  </mergeCells>
  <printOptions horizontalCentered="1"/>
  <pageMargins left="0.7" right="0.7" top="1" bottom="0.5" header="0" footer="0"/>
  <pageSetup scale="75" orientation="portrait" r:id="rId1"/>
  <drawing r:id="rId2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A7A17-6B58-4DAC-BB30-0BBD1A6FC7B7}">
  <sheetPr>
    <pageSetUpPr fitToPage="1"/>
  </sheetPr>
  <dimension ref="A1:M48"/>
  <sheetViews>
    <sheetView zoomScale="80" zoomScaleNormal="80" workbookViewId="0">
      <selection activeCell="H5" sqref="H5"/>
    </sheetView>
  </sheetViews>
  <sheetFormatPr defaultColWidth="9.140625" defaultRowHeight="12.75" x14ac:dyDescent="0.25"/>
  <cols>
    <col min="1" max="1" width="26.7109375" style="455" bestFit="1" customWidth="1"/>
    <col min="2" max="3" width="13.5703125" style="455" customWidth="1"/>
    <col min="4" max="4" width="9.140625" style="455"/>
    <col min="5" max="5" width="29" style="455" bestFit="1" customWidth="1"/>
    <col min="6" max="8" width="13.5703125" style="455" customWidth="1"/>
    <col min="9" max="16384" width="9.140625" style="455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1521</v>
      </c>
      <c r="B5" s="412"/>
      <c r="C5" s="413" t="s">
        <v>1522</v>
      </c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50" t="s">
        <v>3</v>
      </c>
      <c r="B7" s="451"/>
      <c r="C7" s="452"/>
      <c r="D7" s="453"/>
      <c r="E7" s="450" t="s">
        <v>1471</v>
      </c>
      <c r="F7" s="454"/>
      <c r="G7" s="452"/>
    </row>
    <row r="8" spans="1:13" ht="15" customHeight="1" x14ac:dyDescent="0.25">
      <c r="A8" s="456" t="s">
        <v>272</v>
      </c>
      <c r="B8" s="457" t="s">
        <v>1510</v>
      </c>
      <c r="C8" s="458"/>
      <c r="D8" s="453"/>
      <c r="E8" s="456" t="s">
        <v>1472</v>
      </c>
      <c r="F8" s="459"/>
      <c r="G8" s="460"/>
    </row>
    <row r="9" spans="1:13" ht="15.75" x14ac:dyDescent="0.25">
      <c r="A9" s="456" t="s">
        <v>274</v>
      </c>
      <c r="B9" s="457" t="s">
        <v>1523</v>
      </c>
      <c r="C9" s="458"/>
      <c r="D9" s="453"/>
      <c r="E9" s="461" t="s">
        <v>1473</v>
      </c>
      <c r="F9" s="462"/>
      <c r="G9" s="463"/>
    </row>
    <row r="10" spans="1:13" ht="15.75" x14ac:dyDescent="0.25">
      <c r="A10" s="456" t="s">
        <v>1474</v>
      </c>
      <c r="B10" s="464"/>
      <c r="C10" s="465"/>
      <c r="D10" s="453"/>
      <c r="E10" s="466" t="s">
        <v>9</v>
      </c>
      <c r="F10" s="467" t="s">
        <v>1475</v>
      </c>
      <c r="G10" s="468" t="s">
        <v>1476</v>
      </c>
    </row>
    <row r="11" spans="1:13" ht="15.75" x14ac:dyDescent="0.25">
      <c r="A11" s="456" t="s">
        <v>88</v>
      </c>
      <c r="B11" s="457" t="s">
        <v>1509</v>
      </c>
      <c r="C11" s="458"/>
      <c r="D11" s="453"/>
      <c r="E11" s="469" t="s">
        <v>1477</v>
      </c>
      <c r="F11" s="470"/>
      <c r="G11" s="471"/>
    </row>
    <row r="12" spans="1:13" ht="15.75" x14ac:dyDescent="0.25">
      <c r="A12" s="456" t="s">
        <v>1513</v>
      </c>
      <c r="B12" s="457">
        <v>122</v>
      </c>
      <c r="C12" s="458"/>
      <c r="D12" s="453"/>
      <c r="E12" s="469" t="s">
        <v>1478</v>
      </c>
      <c r="F12" s="470"/>
      <c r="G12" s="471"/>
    </row>
    <row r="13" spans="1:13" ht="15.75" x14ac:dyDescent="0.25">
      <c r="A13" s="456" t="s">
        <v>1479</v>
      </c>
      <c r="B13" s="457">
        <v>60</v>
      </c>
      <c r="C13" s="458"/>
      <c r="D13" s="453"/>
      <c r="E13" s="469" t="s">
        <v>1480</v>
      </c>
      <c r="F13" s="470"/>
      <c r="G13" s="471"/>
    </row>
    <row r="14" spans="1:13" ht="15.75" x14ac:dyDescent="0.25">
      <c r="A14" s="472" t="s">
        <v>1481</v>
      </c>
      <c r="B14" s="457" t="s">
        <v>1512</v>
      </c>
      <c r="C14" s="458"/>
      <c r="D14" s="453"/>
      <c r="E14" s="469" t="s">
        <v>1482</v>
      </c>
      <c r="F14" s="470"/>
      <c r="G14" s="471"/>
    </row>
    <row r="15" spans="1:13" ht="15.75" x14ac:dyDescent="0.25">
      <c r="A15" s="472" t="s">
        <v>1483</v>
      </c>
      <c r="B15" s="457">
        <v>16</v>
      </c>
      <c r="C15" s="458"/>
      <c r="D15" s="453"/>
      <c r="E15" s="469" t="s">
        <v>1484</v>
      </c>
      <c r="F15" s="470"/>
      <c r="G15" s="471"/>
    </row>
    <row r="16" spans="1:13" ht="16.5" thickBot="1" x14ac:dyDescent="0.3">
      <c r="A16" s="473" t="s">
        <v>1485</v>
      </c>
      <c r="B16" s="474">
        <v>134</v>
      </c>
      <c r="C16" s="475"/>
      <c r="D16" s="453"/>
      <c r="E16" s="469" t="s">
        <v>1486</v>
      </c>
      <c r="F16" s="470"/>
      <c r="G16" s="471"/>
    </row>
    <row r="17" spans="1:7" ht="16.5" thickBot="1" x14ac:dyDescent="0.3">
      <c r="A17" s="476"/>
      <c r="B17" s="477"/>
      <c r="C17" s="477"/>
      <c r="D17" s="453"/>
      <c r="E17" s="469" t="s">
        <v>1487</v>
      </c>
      <c r="F17" s="470"/>
      <c r="G17" s="471"/>
    </row>
    <row r="18" spans="1:7" ht="15.75" x14ac:dyDescent="0.25">
      <c r="A18" s="478" t="s">
        <v>1488</v>
      </c>
      <c r="B18" s="454"/>
      <c r="C18" s="479"/>
      <c r="D18" s="453"/>
      <c r="E18" s="469" t="s">
        <v>1489</v>
      </c>
      <c r="F18" s="470"/>
      <c r="G18" s="471"/>
    </row>
    <row r="19" spans="1:7" ht="15.75" x14ac:dyDescent="0.25">
      <c r="A19" s="480" t="s">
        <v>1490</v>
      </c>
      <c r="B19" s="481" t="s">
        <v>1514</v>
      </c>
      <c r="C19" s="482"/>
      <c r="D19" s="453"/>
      <c r="E19" s="469" t="s">
        <v>1491</v>
      </c>
      <c r="F19" s="470"/>
      <c r="G19" s="471"/>
    </row>
    <row r="20" spans="1:7" ht="15.75" x14ac:dyDescent="0.25">
      <c r="A20" s="456" t="s">
        <v>1492</v>
      </c>
      <c r="B20" s="457" t="s">
        <v>1515</v>
      </c>
      <c r="C20" s="458"/>
      <c r="D20" s="453"/>
      <c r="E20" s="469" t="s">
        <v>1493</v>
      </c>
      <c r="F20" s="470"/>
      <c r="G20" s="471"/>
    </row>
    <row r="21" spans="1:7" ht="15.75" x14ac:dyDescent="0.25">
      <c r="A21" s="456" t="s">
        <v>1494</v>
      </c>
      <c r="B21" s="457">
        <v>7</v>
      </c>
      <c r="C21" s="458"/>
      <c r="D21" s="453"/>
      <c r="E21" s="456"/>
      <c r="F21" s="470"/>
      <c r="G21" s="471"/>
    </row>
    <row r="22" spans="1:7" ht="15.75" x14ac:dyDescent="0.25">
      <c r="A22" s="456" t="s">
        <v>1495</v>
      </c>
      <c r="B22" s="457">
        <v>2.08</v>
      </c>
      <c r="C22" s="458"/>
      <c r="D22" s="453"/>
      <c r="E22" s="456"/>
      <c r="F22" s="470"/>
      <c r="G22" s="483"/>
    </row>
    <row r="23" spans="1:7" ht="15.75" x14ac:dyDescent="0.25">
      <c r="A23" s="456" t="s">
        <v>1496</v>
      </c>
      <c r="B23" s="457">
        <v>14.56</v>
      </c>
      <c r="C23" s="458"/>
      <c r="D23" s="453"/>
      <c r="E23" s="456"/>
      <c r="F23" s="470"/>
      <c r="G23" s="483"/>
    </row>
    <row r="24" spans="1:7" ht="15.75" x14ac:dyDescent="0.25">
      <c r="A24" s="456"/>
      <c r="B24" s="457"/>
      <c r="C24" s="458"/>
      <c r="D24" s="453"/>
      <c r="E24" s="456" t="s">
        <v>1497</v>
      </c>
      <c r="F24" s="470"/>
      <c r="G24" s="483"/>
    </row>
    <row r="25" spans="1:7" ht="16.5" thickBot="1" x14ac:dyDescent="0.3">
      <c r="A25" s="489"/>
      <c r="B25" s="467" t="s">
        <v>1475</v>
      </c>
      <c r="C25" s="490" t="s">
        <v>1476</v>
      </c>
      <c r="D25" s="453"/>
      <c r="E25" s="484" t="s">
        <v>288</v>
      </c>
      <c r="F25" s="485">
        <v>2076</v>
      </c>
      <c r="G25" s="486"/>
    </row>
    <row r="26" spans="1:7" ht="15.75" x14ac:dyDescent="0.25">
      <c r="A26" s="456" t="s">
        <v>1498</v>
      </c>
      <c r="B26" s="492"/>
      <c r="C26" s="493"/>
      <c r="D26" s="453"/>
      <c r="E26" s="476"/>
      <c r="F26" s="487"/>
      <c r="G26" s="453"/>
    </row>
    <row r="27" spans="1:7" ht="15.75" x14ac:dyDescent="0.25">
      <c r="A27" s="456" t="s">
        <v>1499</v>
      </c>
      <c r="B27" s="494"/>
      <c r="C27" s="493"/>
      <c r="D27" s="453"/>
      <c r="E27" s="453"/>
      <c r="F27" s="477"/>
      <c r="G27" s="488"/>
    </row>
    <row r="28" spans="1:7" ht="15.75" x14ac:dyDescent="0.25">
      <c r="A28" s="456" t="s">
        <v>1500</v>
      </c>
      <c r="B28" s="494"/>
      <c r="C28" s="493"/>
      <c r="D28" s="453"/>
      <c r="E28" s="491"/>
      <c r="F28" s="491"/>
      <c r="G28" s="491"/>
    </row>
    <row r="29" spans="1:7" ht="15.75" x14ac:dyDescent="0.25">
      <c r="A29" s="456" t="s">
        <v>1501</v>
      </c>
      <c r="B29" s="494"/>
      <c r="C29" s="493"/>
      <c r="D29" s="453"/>
      <c r="E29" s="488"/>
      <c r="F29" s="327"/>
      <c r="G29" s="327"/>
    </row>
    <row r="30" spans="1:7" ht="15.75" x14ac:dyDescent="0.25">
      <c r="A30" s="456" t="s">
        <v>1502</v>
      </c>
      <c r="B30" s="494"/>
      <c r="C30" s="493"/>
      <c r="D30" s="453"/>
      <c r="E30" s="495"/>
      <c r="F30" s="487"/>
      <c r="G30" s="453"/>
    </row>
    <row r="31" spans="1:7" ht="15.75" x14ac:dyDescent="0.25">
      <c r="A31" s="456" t="s">
        <v>1503</v>
      </c>
      <c r="B31" s="494"/>
      <c r="C31" s="493"/>
      <c r="D31" s="453"/>
      <c r="E31" s="495"/>
      <c r="F31" s="487"/>
      <c r="G31" s="453"/>
    </row>
    <row r="32" spans="1:7" ht="15.75" x14ac:dyDescent="0.25">
      <c r="A32" s="456" t="s">
        <v>1504</v>
      </c>
      <c r="B32" s="494"/>
      <c r="C32" s="493"/>
      <c r="D32" s="453"/>
      <c r="E32" s="495"/>
      <c r="F32" s="487"/>
      <c r="G32" s="453"/>
    </row>
    <row r="33" spans="1:7" ht="15.75" x14ac:dyDescent="0.25">
      <c r="A33" s="456"/>
      <c r="B33" s="494"/>
      <c r="C33" s="493"/>
      <c r="D33" s="453"/>
      <c r="E33" s="495"/>
      <c r="F33" s="487"/>
      <c r="G33" s="453"/>
    </row>
    <row r="34" spans="1:7" ht="15.75" x14ac:dyDescent="0.25">
      <c r="A34" s="456"/>
      <c r="B34" s="494"/>
      <c r="C34" s="493"/>
      <c r="D34" s="453"/>
      <c r="E34" s="495"/>
      <c r="F34" s="487"/>
      <c r="G34" s="453"/>
    </row>
    <row r="35" spans="1:7" ht="15.75" x14ac:dyDescent="0.25">
      <c r="A35" s="456"/>
      <c r="B35" s="494"/>
      <c r="C35" s="493"/>
      <c r="D35" s="453"/>
      <c r="E35" s="495"/>
      <c r="F35" s="487"/>
      <c r="G35" s="453"/>
    </row>
    <row r="36" spans="1:7" ht="15.75" x14ac:dyDescent="0.25">
      <c r="A36" s="456"/>
      <c r="B36" s="494"/>
      <c r="C36" s="493"/>
      <c r="D36" s="453"/>
      <c r="E36" s="453"/>
      <c r="F36" s="453"/>
      <c r="G36" s="453"/>
    </row>
    <row r="37" spans="1:7" ht="15.75" x14ac:dyDescent="0.25">
      <c r="A37" s="456" t="s">
        <v>9</v>
      </c>
      <c r="B37" s="494"/>
      <c r="C37" s="493"/>
      <c r="D37" s="453"/>
      <c r="E37" s="491"/>
      <c r="F37" s="491"/>
      <c r="G37" s="491"/>
    </row>
    <row r="38" spans="1:7" ht="15.75" x14ac:dyDescent="0.25">
      <c r="A38" s="456" t="s">
        <v>1506</v>
      </c>
      <c r="B38" s="496"/>
      <c r="C38" s="497"/>
      <c r="D38" s="453"/>
      <c r="E38" s="495"/>
      <c r="F38" s="498"/>
      <c r="G38" s="498"/>
    </row>
    <row r="39" spans="1:7" ht="16.5" thickBot="1" x14ac:dyDescent="0.3">
      <c r="A39" s="484" t="s">
        <v>288</v>
      </c>
      <c r="B39" s="485">
        <v>2643</v>
      </c>
      <c r="C39" s="486"/>
      <c r="D39" s="453"/>
    </row>
    <row r="40" spans="1:7" ht="12" customHeight="1" x14ac:dyDescent="0.25"/>
    <row r="41" spans="1:7" ht="12" customHeight="1" x14ac:dyDescent="0.25"/>
    <row r="42" spans="1:7" ht="12" customHeight="1" x14ac:dyDescent="0.25"/>
    <row r="43" spans="1:7" ht="12" customHeight="1" x14ac:dyDescent="0.25"/>
    <row r="44" spans="1:7" ht="12" customHeight="1" x14ac:dyDescent="0.25"/>
    <row r="45" spans="1:7" ht="12" customHeight="1" x14ac:dyDescent="0.25"/>
    <row r="46" spans="1:7" ht="12" customHeight="1" x14ac:dyDescent="0.25"/>
    <row r="47" spans="1:7" ht="12" customHeight="1" x14ac:dyDescent="0.25"/>
    <row r="48" spans="1:7" ht="12" customHeight="1" x14ac:dyDescent="0.25"/>
  </sheetData>
  <mergeCells count="28">
    <mergeCell ref="E28:G28"/>
    <mergeCell ref="E37:G37"/>
    <mergeCell ref="F38:G38"/>
    <mergeCell ref="B19:C19"/>
    <mergeCell ref="B20:C20"/>
    <mergeCell ref="B21:C21"/>
    <mergeCell ref="B22:C22"/>
    <mergeCell ref="B23:C23"/>
    <mergeCell ref="B24:C24"/>
    <mergeCell ref="B12:C12"/>
    <mergeCell ref="B13:C13"/>
    <mergeCell ref="B14:C14"/>
    <mergeCell ref="B15:C15"/>
    <mergeCell ref="B16:C16"/>
    <mergeCell ref="A18:C18"/>
    <mergeCell ref="B8:C8"/>
    <mergeCell ref="F8:G8"/>
    <mergeCell ref="B9:C9"/>
    <mergeCell ref="F9:G9"/>
    <mergeCell ref="B10:C10"/>
    <mergeCell ref="B11:C11"/>
    <mergeCell ref="A1:G1"/>
    <mergeCell ref="A2:G2"/>
    <mergeCell ref="A3:G3"/>
    <mergeCell ref="A5:B5"/>
    <mergeCell ref="C5:G5"/>
    <mergeCell ref="A7:C7"/>
    <mergeCell ref="E7:G7"/>
  </mergeCells>
  <printOptions horizontalCentered="1"/>
  <pageMargins left="0.7" right="0.7" top="1" bottom="0.5" header="0" footer="0"/>
  <pageSetup scale="75" orientation="portrait" r:id="rId1"/>
  <drawing r:id="rId2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C1519-9432-41EB-8176-42EC11E1CCF4}">
  <sheetPr>
    <pageSetUpPr fitToPage="1"/>
  </sheetPr>
  <dimension ref="A1:M48"/>
  <sheetViews>
    <sheetView tabSelected="1" zoomScale="80" zoomScaleNormal="80" workbookViewId="0">
      <selection activeCell="H24" sqref="H24"/>
    </sheetView>
  </sheetViews>
  <sheetFormatPr defaultColWidth="9.140625" defaultRowHeight="12.75" x14ac:dyDescent="0.25"/>
  <cols>
    <col min="1" max="1" width="26.7109375" style="455" bestFit="1" customWidth="1"/>
    <col min="2" max="3" width="13.5703125" style="455" customWidth="1"/>
    <col min="4" max="4" width="9.140625" style="455"/>
    <col min="5" max="5" width="29" style="455" bestFit="1" customWidth="1"/>
    <col min="6" max="7" width="13.5703125" style="455" customWidth="1"/>
    <col min="8" max="8" width="13.85546875" style="455" customWidth="1"/>
    <col min="9" max="16384" width="9.140625" style="455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1524</v>
      </c>
      <c r="B5" s="412"/>
      <c r="C5" s="413" t="s">
        <v>1522</v>
      </c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8" customHeight="1" x14ac:dyDescent="0.25">
      <c r="A7" s="450" t="s">
        <v>3</v>
      </c>
      <c r="B7" s="451"/>
      <c r="C7" s="452"/>
      <c r="D7" s="453"/>
      <c r="E7" s="450" t="s">
        <v>1471</v>
      </c>
      <c r="F7" s="454"/>
      <c r="G7" s="452"/>
    </row>
    <row r="8" spans="1:13" ht="15" customHeight="1" x14ac:dyDescent="0.25">
      <c r="A8" s="456" t="s">
        <v>272</v>
      </c>
      <c r="B8" s="457" t="s">
        <v>1510</v>
      </c>
      <c r="C8" s="458"/>
      <c r="D8" s="453"/>
      <c r="E8" s="456" t="s">
        <v>1472</v>
      </c>
      <c r="F8" s="459"/>
      <c r="G8" s="460"/>
    </row>
    <row r="9" spans="1:13" ht="15.75" x14ac:dyDescent="0.25">
      <c r="A9" s="456" t="s">
        <v>274</v>
      </c>
      <c r="B9" s="457" t="s">
        <v>1523</v>
      </c>
      <c r="C9" s="458"/>
      <c r="D9" s="453"/>
      <c r="E9" s="461" t="s">
        <v>1473</v>
      </c>
      <c r="F9" s="462"/>
      <c r="G9" s="463"/>
    </row>
    <row r="10" spans="1:13" ht="15.75" x14ac:dyDescent="0.25">
      <c r="A10" s="456" t="s">
        <v>1474</v>
      </c>
      <c r="B10" s="464"/>
      <c r="C10" s="465"/>
      <c r="D10" s="453"/>
      <c r="E10" s="466" t="s">
        <v>9</v>
      </c>
      <c r="F10" s="467" t="s">
        <v>1475</v>
      </c>
      <c r="G10" s="468" t="s">
        <v>1476</v>
      </c>
    </row>
    <row r="11" spans="1:13" ht="15.75" x14ac:dyDescent="0.25">
      <c r="A11" s="456" t="s">
        <v>88</v>
      </c>
      <c r="B11" s="457" t="s">
        <v>1509</v>
      </c>
      <c r="C11" s="458"/>
      <c r="D11" s="453"/>
      <c r="E11" s="469" t="s">
        <v>1477</v>
      </c>
      <c r="F11" s="470"/>
      <c r="G11" s="471"/>
    </row>
    <row r="12" spans="1:13" ht="15.75" x14ac:dyDescent="0.25">
      <c r="A12" s="456" t="s">
        <v>1513</v>
      </c>
      <c r="B12" s="457">
        <v>122</v>
      </c>
      <c r="C12" s="458"/>
      <c r="D12" s="453"/>
      <c r="E12" s="469" t="s">
        <v>1478</v>
      </c>
      <c r="F12" s="470"/>
      <c r="G12" s="471"/>
    </row>
    <row r="13" spans="1:13" ht="15.75" x14ac:dyDescent="0.25">
      <c r="A13" s="456" t="s">
        <v>1479</v>
      </c>
      <c r="B13" s="457">
        <v>60</v>
      </c>
      <c r="C13" s="458"/>
      <c r="D13" s="453"/>
      <c r="E13" s="469" t="s">
        <v>1480</v>
      </c>
      <c r="F13" s="470"/>
      <c r="G13" s="471"/>
    </row>
    <row r="14" spans="1:13" ht="15.75" x14ac:dyDescent="0.25">
      <c r="A14" s="472"/>
      <c r="B14" s="457"/>
      <c r="C14" s="458"/>
      <c r="D14" s="453"/>
      <c r="E14" s="469" t="s">
        <v>1482</v>
      </c>
      <c r="F14" s="470"/>
      <c r="G14" s="471"/>
    </row>
    <row r="15" spans="1:13" ht="15.75" x14ac:dyDescent="0.25">
      <c r="A15" s="472"/>
      <c r="B15" s="457"/>
      <c r="C15" s="458"/>
      <c r="D15" s="453"/>
      <c r="E15" s="469" t="s">
        <v>1484</v>
      </c>
      <c r="F15" s="470"/>
      <c r="G15" s="471"/>
    </row>
    <row r="16" spans="1:13" ht="16.5" thickBot="1" x14ac:dyDescent="0.3">
      <c r="A16" s="473"/>
      <c r="B16" s="474"/>
      <c r="C16" s="475"/>
      <c r="D16" s="453"/>
      <c r="E16" s="469" t="s">
        <v>1486</v>
      </c>
      <c r="F16" s="470"/>
      <c r="G16" s="471"/>
    </row>
    <row r="17" spans="1:7" ht="16.5" thickBot="1" x14ac:dyDescent="0.3">
      <c r="A17" s="476"/>
      <c r="B17" s="477"/>
      <c r="C17" s="477"/>
      <c r="D17" s="453"/>
      <c r="E17" s="469" t="s">
        <v>1487</v>
      </c>
      <c r="F17" s="470"/>
      <c r="G17" s="471"/>
    </row>
    <row r="18" spans="1:7" ht="15.75" x14ac:dyDescent="0.25">
      <c r="A18" s="478" t="s">
        <v>1488</v>
      </c>
      <c r="B18" s="454"/>
      <c r="C18" s="479"/>
      <c r="D18" s="453"/>
      <c r="E18" s="469" t="s">
        <v>1489</v>
      </c>
      <c r="F18" s="470"/>
      <c r="G18" s="471"/>
    </row>
    <row r="19" spans="1:7" ht="15.75" x14ac:dyDescent="0.25">
      <c r="A19" s="480" t="s">
        <v>1490</v>
      </c>
      <c r="B19" s="481" t="s">
        <v>1514</v>
      </c>
      <c r="C19" s="482"/>
      <c r="D19" s="453"/>
      <c r="E19" s="469" t="s">
        <v>1491</v>
      </c>
      <c r="F19" s="470"/>
      <c r="G19" s="471"/>
    </row>
    <row r="20" spans="1:7" ht="15.75" x14ac:dyDescent="0.25">
      <c r="A20" s="456" t="s">
        <v>1492</v>
      </c>
      <c r="B20" s="457" t="s">
        <v>1525</v>
      </c>
      <c r="C20" s="458"/>
      <c r="D20" s="453"/>
      <c r="E20" s="469" t="s">
        <v>1493</v>
      </c>
      <c r="F20" s="470"/>
      <c r="G20" s="471"/>
    </row>
    <row r="21" spans="1:7" ht="15.75" x14ac:dyDescent="0.25">
      <c r="A21" s="456" t="s">
        <v>1494</v>
      </c>
      <c r="B21" s="457">
        <v>4</v>
      </c>
      <c r="C21" s="458"/>
      <c r="D21" s="453"/>
      <c r="E21" s="456"/>
      <c r="F21" s="470"/>
      <c r="G21" s="471"/>
    </row>
    <row r="22" spans="1:7" ht="15.75" x14ac:dyDescent="0.25">
      <c r="A22" s="456" t="s">
        <v>1495</v>
      </c>
      <c r="B22" s="457">
        <v>1.62</v>
      </c>
      <c r="C22" s="458"/>
      <c r="D22" s="453"/>
      <c r="E22" s="456"/>
      <c r="F22" s="470"/>
      <c r="G22" s="483"/>
    </row>
    <row r="23" spans="1:7" ht="15.75" x14ac:dyDescent="0.25">
      <c r="A23" s="456" t="s">
        <v>1496</v>
      </c>
      <c r="B23" s="457">
        <v>6.48</v>
      </c>
      <c r="C23" s="458"/>
      <c r="D23" s="453"/>
      <c r="E23" s="456"/>
      <c r="F23" s="470"/>
      <c r="G23" s="483"/>
    </row>
    <row r="24" spans="1:7" ht="15.75" x14ac:dyDescent="0.25">
      <c r="A24" s="456"/>
      <c r="B24" s="457"/>
      <c r="C24" s="458"/>
      <c r="D24" s="453"/>
      <c r="E24" s="456" t="s">
        <v>1497</v>
      </c>
      <c r="F24" s="470"/>
      <c r="G24" s="483"/>
    </row>
    <row r="25" spans="1:7" ht="16.5" thickBot="1" x14ac:dyDescent="0.3">
      <c r="A25" s="489"/>
      <c r="B25" s="467" t="s">
        <v>1475</v>
      </c>
      <c r="C25" s="490" t="s">
        <v>1476</v>
      </c>
      <c r="D25" s="453"/>
      <c r="E25" s="484" t="s">
        <v>288</v>
      </c>
      <c r="F25" s="485"/>
      <c r="G25" s="486"/>
    </row>
    <row r="26" spans="1:7" ht="15.75" x14ac:dyDescent="0.25">
      <c r="A26" s="456" t="s">
        <v>1498</v>
      </c>
      <c r="B26" s="492"/>
      <c r="C26" s="493"/>
      <c r="D26" s="453"/>
      <c r="E26" s="476"/>
      <c r="F26" s="487"/>
      <c r="G26" s="453"/>
    </row>
    <row r="27" spans="1:7" ht="15.75" x14ac:dyDescent="0.25">
      <c r="A27" s="456" t="s">
        <v>1499</v>
      </c>
      <c r="B27" s="494"/>
      <c r="C27" s="493"/>
      <c r="D27" s="453"/>
      <c r="E27" s="453"/>
      <c r="F27" s="477"/>
      <c r="G27" s="488"/>
    </row>
    <row r="28" spans="1:7" ht="15.75" x14ac:dyDescent="0.25">
      <c r="A28" s="456" t="s">
        <v>1500</v>
      </c>
      <c r="B28" s="494"/>
      <c r="C28" s="493"/>
      <c r="D28" s="453"/>
      <c r="E28" s="491"/>
      <c r="F28" s="491"/>
      <c r="G28" s="491"/>
    </row>
    <row r="29" spans="1:7" ht="15.75" x14ac:dyDescent="0.25">
      <c r="A29" s="456" t="s">
        <v>1501</v>
      </c>
      <c r="B29" s="494"/>
      <c r="C29" s="493"/>
      <c r="D29" s="453"/>
      <c r="E29" s="488"/>
      <c r="F29" s="327"/>
      <c r="G29" s="327"/>
    </row>
    <row r="30" spans="1:7" ht="15.75" x14ac:dyDescent="0.25">
      <c r="A30" s="456" t="s">
        <v>1502</v>
      </c>
      <c r="B30" s="494"/>
      <c r="C30" s="493"/>
      <c r="D30" s="453"/>
      <c r="E30" s="495"/>
      <c r="F30" s="487"/>
      <c r="G30" s="453"/>
    </row>
    <row r="31" spans="1:7" ht="15.75" x14ac:dyDescent="0.25">
      <c r="A31" s="456" t="s">
        <v>1503</v>
      </c>
      <c r="B31" s="494"/>
      <c r="C31" s="493"/>
      <c r="D31" s="453"/>
      <c r="E31" s="495"/>
      <c r="F31" s="487"/>
      <c r="G31" s="453"/>
    </row>
    <row r="32" spans="1:7" ht="15.75" x14ac:dyDescent="0.25">
      <c r="A32" s="456" t="s">
        <v>1504</v>
      </c>
      <c r="B32" s="494"/>
      <c r="C32" s="493"/>
      <c r="D32" s="453"/>
      <c r="E32" s="495"/>
      <c r="F32" s="487"/>
      <c r="G32" s="453"/>
    </row>
    <row r="33" spans="1:7" ht="15.75" x14ac:dyDescent="0.25">
      <c r="A33" s="456"/>
      <c r="B33" s="494"/>
      <c r="C33" s="493"/>
      <c r="D33" s="453"/>
      <c r="E33" s="495"/>
      <c r="F33" s="487"/>
      <c r="G33" s="453"/>
    </row>
    <row r="34" spans="1:7" ht="15.75" x14ac:dyDescent="0.25">
      <c r="A34" s="456"/>
      <c r="B34" s="494"/>
      <c r="C34" s="493"/>
      <c r="D34" s="453"/>
      <c r="E34" s="495"/>
      <c r="F34" s="487"/>
      <c r="G34" s="453"/>
    </row>
    <row r="35" spans="1:7" ht="15.75" x14ac:dyDescent="0.25">
      <c r="A35" s="456"/>
      <c r="B35" s="494"/>
      <c r="C35" s="493"/>
      <c r="D35" s="453"/>
      <c r="E35" s="495"/>
      <c r="F35" s="487"/>
      <c r="G35" s="453"/>
    </row>
    <row r="36" spans="1:7" ht="15.75" x14ac:dyDescent="0.25">
      <c r="A36" s="456"/>
      <c r="B36" s="494"/>
      <c r="C36" s="493"/>
      <c r="D36" s="453"/>
      <c r="E36" s="453"/>
      <c r="F36" s="453"/>
      <c r="G36" s="453"/>
    </row>
    <row r="37" spans="1:7" ht="15.75" x14ac:dyDescent="0.25">
      <c r="A37" s="456" t="s">
        <v>9</v>
      </c>
      <c r="B37" s="494"/>
      <c r="C37" s="493"/>
      <c r="D37" s="453"/>
      <c r="E37" s="491"/>
      <c r="F37" s="491"/>
      <c r="G37" s="491"/>
    </row>
    <row r="38" spans="1:7" ht="15.75" x14ac:dyDescent="0.25">
      <c r="A38" s="456" t="s">
        <v>1506</v>
      </c>
      <c r="B38" s="496"/>
      <c r="C38" s="497"/>
      <c r="D38" s="453"/>
      <c r="E38" s="495"/>
      <c r="F38" s="498"/>
      <c r="G38" s="498"/>
    </row>
    <row r="39" spans="1:7" ht="16.5" thickBot="1" x14ac:dyDescent="0.3">
      <c r="A39" s="484" t="s">
        <v>288</v>
      </c>
      <c r="B39" s="485">
        <v>1350</v>
      </c>
      <c r="C39" s="486"/>
      <c r="D39" s="453"/>
    </row>
    <row r="40" spans="1:7" ht="12" customHeight="1" x14ac:dyDescent="0.25"/>
    <row r="41" spans="1:7" ht="12" customHeight="1" x14ac:dyDescent="0.25"/>
    <row r="42" spans="1:7" ht="12" customHeight="1" x14ac:dyDescent="0.25"/>
    <row r="43" spans="1:7" ht="12" customHeight="1" x14ac:dyDescent="0.25"/>
    <row r="44" spans="1:7" ht="12" customHeight="1" x14ac:dyDescent="0.25"/>
    <row r="45" spans="1:7" ht="12" customHeight="1" x14ac:dyDescent="0.25"/>
    <row r="46" spans="1:7" ht="12" customHeight="1" x14ac:dyDescent="0.25"/>
    <row r="47" spans="1:7" ht="12" customHeight="1" x14ac:dyDescent="0.25"/>
    <row r="48" spans="1:7" ht="12" customHeight="1" x14ac:dyDescent="0.25"/>
  </sheetData>
  <mergeCells count="28">
    <mergeCell ref="E28:G28"/>
    <mergeCell ref="E37:G37"/>
    <mergeCell ref="F38:G38"/>
    <mergeCell ref="B19:C19"/>
    <mergeCell ref="B20:C20"/>
    <mergeCell ref="B21:C21"/>
    <mergeCell ref="B22:C22"/>
    <mergeCell ref="B23:C23"/>
    <mergeCell ref="B24:C24"/>
    <mergeCell ref="B12:C12"/>
    <mergeCell ref="B13:C13"/>
    <mergeCell ref="B14:C14"/>
    <mergeCell ref="B15:C15"/>
    <mergeCell ref="B16:C16"/>
    <mergeCell ref="A18:C18"/>
    <mergeCell ref="B8:C8"/>
    <mergeCell ref="F8:G8"/>
    <mergeCell ref="B9:C9"/>
    <mergeCell ref="F9:G9"/>
    <mergeCell ref="B10:C10"/>
    <mergeCell ref="B11:C11"/>
    <mergeCell ref="A1:G1"/>
    <mergeCell ref="A2:G2"/>
    <mergeCell ref="A3:G3"/>
    <mergeCell ref="A5:B5"/>
    <mergeCell ref="C5:G5"/>
    <mergeCell ref="A7:C7"/>
    <mergeCell ref="E7:G7"/>
  </mergeCells>
  <printOptions horizontalCentered="1"/>
  <pageMargins left="0.7" right="0.7" top="1" bottom="0.5" header="0" footer="0"/>
  <pageSetup scale="75" orientation="portrait" r:id="rId1"/>
  <drawing r:id="rId2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CAFC2-195F-4505-BA1A-500174F8B555}">
  <sheetPr>
    <pageSetUpPr fitToPage="1"/>
  </sheetPr>
  <dimension ref="A1:M33"/>
  <sheetViews>
    <sheetView zoomScale="80" zoomScaleNormal="80" workbookViewId="0">
      <selection activeCell="A3" sqref="A3:G3"/>
    </sheetView>
  </sheetViews>
  <sheetFormatPr defaultColWidth="20.7109375" defaultRowHeight="12.75" x14ac:dyDescent="0.2"/>
  <cols>
    <col min="1" max="1" width="21.5703125" style="166" customWidth="1"/>
    <col min="2" max="16384" width="20.710937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379</v>
      </c>
      <c r="B5" s="412"/>
      <c r="C5" s="413" t="s">
        <v>378</v>
      </c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s="142" customFormat="1" ht="16.5" thickBot="1" x14ac:dyDescent="0.25">
      <c r="A7" s="140" t="s">
        <v>3</v>
      </c>
      <c r="B7" s="426" t="s">
        <v>380</v>
      </c>
      <c r="C7" s="427"/>
      <c r="D7" s="426" t="s">
        <v>381</v>
      </c>
      <c r="E7" s="427"/>
      <c r="F7" s="426" t="s">
        <v>382</v>
      </c>
      <c r="G7" s="427"/>
      <c r="H7" s="141"/>
    </row>
    <row r="8" spans="1:13" s="142" customFormat="1" ht="15.75" x14ac:dyDescent="0.2">
      <c r="A8" s="143" t="s">
        <v>4</v>
      </c>
      <c r="B8" s="422" t="s">
        <v>376</v>
      </c>
      <c r="C8" s="423"/>
      <c r="D8" s="424" t="s">
        <v>376</v>
      </c>
      <c r="E8" s="425"/>
      <c r="F8" s="422" t="s">
        <v>376</v>
      </c>
      <c r="G8" s="423"/>
    </row>
    <row r="9" spans="1:13" s="149" customFormat="1" ht="15.75" x14ac:dyDescent="0.2">
      <c r="A9" s="145" t="s">
        <v>5</v>
      </c>
      <c r="B9" s="418" t="s">
        <v>377</v>
      </c>
      <c r="C9" s="419"/>
      <c r="D9" s="420" t="s">
        <v>377</v>
      </c>
      <c r="E9" s="421"/>
      <c r="F9" s="418" t="s">
        <v>377</v>
      </c>
      <c r="G9" s="419"/>
    </row>
    <row r="10" spans="1:13" s="149" customFormat="1" ht="15.75" x14ac:dyDescent="0.2">
      <c r="A10" s="145" t="s">
        <v>6</v>
      </c>
      <c r="B10" s="418"/>
      <c r="C10" s="419"/>
      <c r="D10" s="420"/>
      <c r="E10" s="421"/>
      <c r="F10" s="418"/>
      <c r="G10" s="419"/>
    </row>
    <row r="11" spans="1:13" s="149" customFormat="1" ht="15.75" x14ac:dyDescent="0.2">
      <c r="A11" s="145"/>
      <c r="B11" s="418"/>
      <c r="C11" s="419"/>
      <c r="D11" s="420"/>
      <c r="E11" s="421"/>
      <c r="F11" s="418"/>
      <c r="G11" s="419"/>
    </row>
    <row r="12" spans="1:13" s="149" customFormat="1" ht="15.75" x14ac:dyDescent="0.2">
      <c r="A12" s="145"/>
      <c r="B12" s="418"/>
      <c r="C12" s="419"/>
      <c r="D12" s="420"/>
      <c r="E12" s="421"/>
      <c r="F12" s="418"/>
      <c r="G12" s="419"/>
    </row>
    <row r="13" spans="1:13" s="149" customFormat="1" ht="15.75" x14ac:dyDescent="0.2">
      <c r="A13" s="145"/>
      <c r="B13" s="418"/>
      <c r="C13" s="419"/>
      <c r="D13" s="420"/>
      <c r="E13" s="421"/>
      <c r="F13" s="418"/>
      <c r="G13" s="419"/>
    </row>
    <row r="14" spans="1:13" s="149" customFormat="1" ht="16.5" thickBot="1" x14ac:dyDescent="0.25">
      <c r="A14" s="150"/>
      <c r="B14" s="414"/>
      <c r="C14" s="415"/>
      <c r="D14" s="416"/>
      <c r="E14" s="417"/>
      <c r="F14" s="414"/>
      <c r="G14" s="415"/>
    </row>
    <row r="15" spans="1:13" s="149" customFormat="1" ht="16.5" thickBot="1" x14ac:dyDescent="0.25">
      <c r="A15" s="140" t="s">
        <v>15</v>
      </c>
      <c r="B15" s="14" t="s">
        <v>16</v>
      </c>
      <c r="C15" s="108" t="s">
        <v>17</v>
      </c>
      <c r="D15" s="14" t="s">
        <v>16</v>
      </c>
      <c r="E15" s="108" t="s">
        <v>17</v>
      </c>
      <c r="F15" s="14" t="s">
        <v>16</v>
      </c>
      <c r="G15" s="108" t="s">
        <v>17</v>
      </c>
    </row>
    <row r="16" spans="1:13" s="149" customFormat="1" ht="15.75" x14ac:dyDescent="0.2">
      <c r="A16" s="152" t="s">
        <v>374</v>
      </c>
      <c r="B16" s="153" t="s">
        <v>383</v>
      </c>
      <c r="C16" s="147"/>
      <c r="D16" s="154">
        <v>359</v>
      </c>
      <c r="E16" s="148"/>
      <c r="F16" s="153" t="s">
        <v>383</v>
      </c>
      <c r="G16" s="147"/>
    </row>
    <row r="17" spans="1:7" s="149" customFormat="1" ht="15.75" x14ac:dyDescent="0.2">
      <c r="A17" s="155" t="s">
        <v>375</v>
      </c>
      <c r="B17" s="156" t="s">
        <v>384</v>
      </c>
      <c r="C17" s="147"/>
      <c r="D17" s="157">
        <v>5.0999999999999996</v>
      </c>
      <c r="E17" s="148"/>
      <c r="F17" s="156" t="s">
        <v>384</v>
      </c>
      <c r="G17" s="147"/>
    </row>
    <row r="18" spans="1:7" s="149" customFormat="1" ht="15.75" x14ac:dyDescent="0.2">
      <c r="A18" s="158"/>
      <c r="B18" s="156"/>
      <c r="C18" s="147"/>
      <c r="D18" s="157"/>
      <c r="E18" s="148"/>
      <c r="F18" s="156"/>
      <c r="G18" s="147"/>
    </row>
    <row r="19" spans="1:7" s="142" customFormat="1" ht="15.75" x14ac:dyDescent="0.2">
      <c r="A19" s="158"/>
      <c r="B19" s="156"/>
      <c r="C19" s="147"/>
      <c r="D19" s="157"/>
      <c r="E19" s="148"/>
      <c r="F19" s="156"/>
      <c r="G19" s="147"/>
    </row>
    <row r="20" spans="1:7" s="142" customFormat="1" ht="16.5" thickBot="1" x14ac:dyDescent="0.25">
      <c r="A20" s="159"/>
      <c r="B20" s="160"/>
      <c r="C20" s="161"/>
      <c r="D20" s="162"/>
      <c r="E20" s="163"/>
      <c r="F20" s="160"/>
      <c r="G20" s="164"/>
    </row>
    <row r="21" spans="1:7" s="149" customFormat="1" ht="18" customHeight="1" x14ac:dyDescent="0.2">
      <c r="A21" s="165" t="s">
        <v>9</v>
      </c>
      <c r="B21" s="165"/>
      <c r="C21" s="165"/>
      <c r="D21" s="165"/>
      <c r="E21" s="165"/>
      <c r="F21" s="165"/>
      <c r="G21" s="166"/>
    </row>
    <row r="22" spans="1:7" ht="15" x14ac:dyDescent="0.2">
      <c r="A22" s="167"/>
      <c r="B22" s="167"/>
      <c r="C22" s="167"/>
      <c r="D22" s="168" t="s">
        <v>9</v>
      </c>
      <c r="F22" s="169"/>
      <c r="G22" s="169"/>
    </row>
    <row r="23" spans="1:7" ht="15" x14ac:dyDescent="0.2">
      <c r="A23" s="170" t="s">
        <v>9</v>
      </c>
      <c r="B23" s="170"/>
      <c r="C23" s="170"/>
      <c r="D23" s="171" t="s">
        <v>9</v>
      </c>
      <c r="F23" s="169"/>
      <c r="G23" s="169"/>
    </row>
    <row r="24" spans="1:7" ht="15" x14ac:dyDescent="0.2">
      <c r="A24" s="172"/>
      <c r="B24" s="172"/>
      <c r="C24" s="172"/>
      <c r="D24" s="173"/>
      <c r="F24" s="169"/>
      <c r="G24" s="169"/>
    </row>
    <row r="25" spans="1:7" ht="14.25" customHeight="1" x14ac:dyDescent="0.2">
      <c r="A25" s="174" t="s">
        <v>9</v>
      </c>
      <c r="B25" s="173"/>
      <c r="C25" s="173"/>
      <c r="D25" s="168"/>
      <c r="F25" s="169"/>
      <c r="G25" s="169"/>
    </row>
    <row r="26" spans="1:7" ht="15" x14ac:dyDescent="0.2">
      <c r="A26" s="175" t="s">
        <v>9</v>
      </c>
      <c r="B26" s="175"/>
      <c r="C26" s="175"/>
      <c r="D26" s="174" t="s">
        <v>9</v>
      </c>
      <c r="E26" s="173"/>
      <c r="F26" s="169"/>
      <c r="G26" s="169"/>
    </row>
    <row r="27" spans="1:7" ht="15.75" customHeight="1" x14ac:dyDescent="0.2">
      <c r="A27" s="173"/>
      <c r="B27" s="173"/>
      <c r="C27" s="173"/>
      <c r="D27" s="173"/>
      <c r="E27" s="173"/>
      <c r="F27" s="169"/>
      <c r="G27" s="169"/>
    </row>
    <row r="28" spans="1:7" ht="15" x14ac:dyDescent="0.2">
      <c r="A28" s="173"/>
      <c r="B28" s="173"/>
      <c r="C28" s="173"/>
      <c r="D28" s="173"/>
      <c r="E28" s="173"/>
      <c r="F28" s="169"/>
      <c r="G28" s="169"/>
    </row>
    <row r="29" spans="1:7" x14ac:dyDescent="0.2">
      <c r="F29" s="169"/>
      <c r="G29" s="169"/>
    </row>
    <row r="30" spans="1:7" x14ac:dyDescent="0.2">
      <c r="F30" s="169"/>
      <c r="G30" s="169"/>
    </row>
    <row r="31" spans="1:7" x14ac:dyDescent="0.2">
      <c r="F31" s="169"/>
      <c r="G31" s="169"/>
    </row>
    <row r="33" spans="6:7" ht="15" x14ac:dyDescent="0.2">
      <c r="F33" s="176" t="s">
        <v>9</v>
      </c>
      <c r="G33" s="177" t="s">
        <v>9</v>
      </c>
    </row>
  </sheetData>
  <mergeCells count="29">
    <mergeCell ref="B7:C7"/>
    <mergeCell ref="D7:E7"/>
    <mergeCell ref="F7:G7"/>
    <mergeCell ref="A1:G1"/>
    <mergeCell ref="A2:G2"/>
    <mergeCell ref="A3:G3"/>
    <mergeCell ref="A5:B5"/>
    <mergeCell ref="C5:G5"/>
    <mergeCell ref="B8:C8"/>
    <mergeCell ref="D8:E8"/>
    <mergeCell ref="F8:G8"/>
    <mergeCell ref="B9:C9"/>
    <mergeCell ref="D9:E9"/>
    <mergeCell ref="F9:G9"/>
    <mergeCell ref="B10:C10"/>
    <mergeCell ref="D10:E10"/>
    <mergeCell ref="F10:G10"/>
    <mergeCell ref="B11:C11"/>
    <mergeCell ref="D11:E11"/>
    <mergeCell ref="F11:G11"/>
    <mergeCell ref="B14:C14"/>
    <mergeCell ref="D14:E14"/>
    <mergeCell ref="F14:G14"/>
    <mergeCell ref="B12:C12"/>
    <mergeCell ref="D12:E12"/>
    <mergeCell ref="F12:G12"/>
    <mergeCell ref="B13:C13"/>
    <mergeCell ref="D13:E13"/>
    <mergeCell ref="F13:G13"/>
  </mergeCells>
  <printOptions horizontalCentered="1"/>
  <pageMargins left="0.7" right="0.7" top="1" bottom="0.5" header="0" footer="0"/>
  <pageSetup scale="62" orientation="portrait" verticalDpi="300" r:id="rId1"/>
  <headerFooter alignWithMargins="0">
    <oddFooter xml:space="preserve">&amp;C &amp;R </oddFooter>
  </headerFooter>
  <drawing r:id="rId2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04796E-8FCD-4AC6-B1D6-CEF2533E0ADE}">
  <sheetPr>
    <pageSetUpPr fitToPage="1"/>
  </sheetPr>
  <dimension ref="A1:M83"/>
  <sheetViews>
    <sheetView topLeftCell="A4" zoomScale="80" zoomScaleNormal="80" workbookViewId="0">
      <selection activeCell="F27" sqref="F27"/>
    </sheetView>
  </sheetViews>
  <sheetFormatPr defaultColWidth="9.140625" defaultRowHeight="15" x14ac:dyDescent="0.25"/>
  <cols>
    <col min="1" max="1" width="30.85546875" style="4" bestFit="1" customWidth="1"/>
    <col min="2" max="3" width="14.28515625" style="4" customWidth="1"/>
    <col min="4" max="4" width="8.42578125" style="4" customWidth="1"/>
    <col min="5" max="5" width="29.5703125" style="4" bestFit="1" customWidth="1"/>
    <col min="6" max="6" width="13.7109375" style="4" customWidth="1"/>
    <col min="7" max="7" width="14" style="4" customWidth="1"/>
    <col min="8" max="8" width="24.85546875" style="4" customWidth="1"/>
    <col min="9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2"/>
      <c r="J1" s="3"/>
      <c r="K1" s="3"/>
      <c r="L1" s="3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6"/>
      <c r="J2" s="7"/>
      <c r="K2" s="7"/>
      <c r="L2" s="7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5"/>
      <c r="J3" s="8"/>
      <c r="K3" s="8"/>
      <c r="L3" s="8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287" t="s">
        <v>1410</v>
      </c>
      <c r="I4" s="9"/>
    </row>
    <row r="5" spans="1:13" ht="15" customHeight="1" x14ac:dyDescent="0.25">
      <c r="A5" s="99" t="s">
        <v>1462</v>
      </c>
      <c r="B5" s="99"/>
      <c r="C5" s="99"/>
      <c r="D5" s="99"/>
      <c r="E5" s="99" t="s">
        <v>1463</v>
      </c>
      <c r="F5" s="99"/>
      <c r="G5" s="99"/>
      <c r="H5" s="287" t="s">
        <v>1222</v>
      </c>
    </row>
    <row r="6" spans="1:13" ht="6.75" customHeight="1" thickBot="1" x14ac:dyDescent="0.3">
      <c r="A6" s="99"/>
      <c r="B6" s="99"/>
      <c r="C6" s="99"/>
      <c r="D6" s="99"/>
      <c r="E6" s="99"/>
      <c r="F6" s="99"/>
      <c r="G6" s="99"/>
    </row>
    <row r="7" spans="1:13" ht="20.100000000000001" customHeight="1" thickBot="1" x14ac:dyDescent="0.3">
      <c r="A7" s="430" t="s">
        <v>3</v>
      </c>
      <c r="B7" s="431"/>
      <c r="C7" s="435"/>
      <c r="D7" s="103"/>
      <c r="E7" s="430" t="s">
        <v>3</v>
      </c>
      <c r="F7" s="431"/>
      <c r="G7" s="435"/>
    </row>
    <row r="8" spans="1:13" ht="20.100000000000001" customHeight="1" x14ac:dyDescent="0.25">
      <c r="A8" s="18" t="s">
        <v>4</v>
      </c>
      <c r="B8" s="436" t="s">
        <v>1467</v>
      </c>
      <c r="C8" s="437"/>
      <c r="D8" s="103"/>
      <c r="E8" s="18" t="s">
        <v>4</v>
      </c>
      <c r="F8" s="436" t="s">
        <v>1467</v>
      </c>
      <c r="G8" s="437"/>
    </row>
    <row r="9" spans="1:13" ht="20.100000000000001" customHeight="1" x14ac:dyDescent="0.25">
      <c r="A9" s="294" t="s">
        <v>274</v>
      </c>
      <c r="B9" s="433" t="s">
        <v>1466</v>
      </c>
      <c r="C9" s="434"/>
      <c r="D9" s="103"/>
      <c r="E9" s="294" t="s">
        <v>274</v>
      </c>
      <c r="F9" s="433" t="s">
        <v>1466</v>
      </c>
      <c r="G9" s="434"/>
    </row>
    <row r="10" spans="1:13" ht="20.100000000000001" customHeight="1" x14ac:dyDescent="0.25">
      <c r="A10" s="294" t="s">
        <v>276</v>
      </c>
      <c r="B10" s="433"/>
      <c r="C10" s="434"/>
      <c r="D10" s="103"/>
      <c r="E10" s="294" t="s">
        <v>276</v>
      </c>
      <c r="F10" s="433"/>
      <c r="G10" s="434"/>
    </row>
    <row r="11" spans="1:13" ht="20.100000000000001" customHeight="1" x14ac:dyDescent="0.25">
      <c r="A11" s="294" t="s">
        <v>403</v>
      </c>
      <c r="B11" s="433" t="s">
        <v>1468</v>
      </c>
      <c r="C11" s="434"/>
      <c r="D11" s="103"/>
      <c r="E11" s="294" t="s">
        <v>403</v>
      </c>
      <c r="F11" s="433" t="s">
        <v>1469</v>
      </c>
      <c r="G11" s="434"/>
    </row>
    <row r="12" spans="1:13" ht="20.100000000000001" customHeight="1" thickBot="1" x14ac:dyDescent="0.3">
      <c r="A12" s="319" t="s">
        <v>9</v>
      </c>
      <c r="B12" s="428"/>
      <c r="C12" s="429"/>
      <c r="D12" s="103"/>
      <c r="E12" s="319" t="s">
        <v>9</v>
      </c>
      <c r="F12" s="428"/>
      <c r="G12" s="429"/>
    </row>
    <row r="13" spans="1:13" ht="20.100000000000001" customHeight="1" thickBot="1" x14ac:dyDescent="0.3">
      <c r="D13" s="103"/>
    </row>
    <row r="14" spans="1:13" ht="16.5" thickBot="1" x14ac:dyDescent="0.3">
      <c r="A14" s="430" t="s">
        <v>15</v>
      </c>
      <c r="B14" s="431"/>
      <c r="C14" s="432"/>
      <c r="D14" s="103"/>
      <c r="E14" s="430" t="s">
        <v>15</v>
      </c>
      <c r="F14" s="431"/>
      <c r="G14" s="432"/>
    </row>
    <row r="15" spans="1:13" ht="16.5" thickBot="1" x14ac:dyDescent="0.3">
      <c r="A15" s="237" t="s">
        <v>9</v>
      </c>
      <c r="B15" s="35" t="s">
        <v>16</v>
      </c>
      <c r="C15" s="36" t="s">
        <v>17</v>
      </c>
      <c r="D15" s="103"/>
      <c r="E15" s="237" t="s">
        <v>9</v>
      </c>
      <c r="F15" s="35" t="s">
        <v>16</v>
      </c>
      <c r="G15" s="36" t="s">
        <v>17</v>
      </c>
    </row>
    <row r="16" spans="1:13" ht="15.75" x14ac:dyDescent="0.25">
      <c r="A16" s="294" t="s">
        <v>1459</v>
      </c>
      <c r="B16" s="298">
        <v>1000</v>
      </c>
      <c r="C16" s="299"/>
      <c r="D16" s="103"/>
      <c r="E16" s="294" t="s">
        <v>1459</v>
      </c>
      <c r="F16" s="298">
        <v>1000</v>
      </c>
      <c r="G16" s="299"/>
    </row>
    <row r="17" spans="1:7" ht="15.75" x14ac:dyDescent="0.25">
      <c r="A17" s="294" t="s">
        <v>1460</v>
      </c>
      <c r="B17" s="298">
        <v>100</v>
      </c>
      <c r="C17" s="299"/>
      <c r="D17" s="103"/>
      <c r="E17" s="294" t="s">
        <v>1460</v>
      </c>
      <c r="F17" s="298">
        <v>100</v>
      </c>
      <c r="G17" s="299"/>
    </row>
    <row r="18" spans="1:7" ht="15.75" x14ac:dyDescent="0.25">
      <c r="A18" s="294" t="s">
        <v>1461</v>
      </c>
      <c r="B18" s="298">
        <v>85</v>
      </c>
      <c r="C18" s="320"/>
      <c r="D18" s="321"/>
      <c r="E18" s="294" t="s">
        <v>1461</v>
      </c>
      <c r="F18" s="298">
        <v>85</v>
      </c>
      <c r="G18" s="320"/>
    </row>
    <row r="19" spans="1:7" ht="15.75" x14ac:dyDescent="0.25">
      <c r="A19" s="294" t="s">
        <v>1465</v>
      </c>
      <c r="B19" s="298"/>
      <c r="C19" s="320"/>
      <c r="D19" s="321"/>
      <c r="E19" s="294" t="s">
        <v>1465</v>
      </c>
      <c r="F19" s="298"/>
      <c r="G19" s="320"/>
    </row>
    <row r="20" spans="1:7" ht="16.5" thickBot="1" x14ac:dyDescent="0.3">
      <c r="A20" s="22"/>
      <c r="B20" s="304"/>
      <c r="C20" s="322"/>
      <c r="E20" s="22"/>
      <c r="F20" s="304"/>
      <c r="G20" s="322"/>
    </row>
    <row r="21" spans="1:7" ht="15.75" x14ac:dyDescent="0.25">
      <c r="A21" s="323"/>
      <c r="B21" s="324"/>
      <c r="C21" s="325"/>
      <c r="E21" s="323"/>
      <c r="F21" s="324"/>
      <c r="G21" s="325"/>
    </row>
    <row r="22" spans="1:7" x14ac:dyDescent="0.25">
      <c r="A22" s="97"/>
    </row>
    <row r="23" spans="1:7" ht="15.75" x14ac:dyDescent="0.25">
      <c r="A23" s="99" t="s">
        <v>1464</v>
      </c>
      <c r="B23" s="99"/>
      <c r="C23" s="99"/>
      <c r="D23" s="99"/>
      <c r="E23" s="99"/>
      <c r="F23" s="99"/>
      <c r="G23" s="99"/>
    </row>
    <row r="24" spans="1:7" ht="16.5" thickBot="1" x14ac:dyDescent="0.3">
      <c r="A24" s="99"/>
      <c r="B24" s="99"/>
      <c r="C24" s="99"/>
      <c r="D24" s="99"/>
      <c r="E24" s="99"/>
      <c r="F24" s="99"/>
      <c r="G24" s="99"/>
    </row>
    <row r="25" spans="1:7" ht="16.5" thickBot="1" x14ac:dyDescent="0.3">
      <c r="A25" s="430" t="s">
        <v>3</v>
      </c>
      <c r="B25" s="431"/>
      <c r="C25" s="435"/>
      <c r="D25" s="103"/>
      <c r="E25" s="113"/>
      <c r="F25" s="113"/>
      <c r="G25" s="113"/>
    </row>
    <row r="26" spans="1:7" ht="15.75" x14ac:dyDescent="0.25">
      <c r="A26" s="18" t="s">
        <v>4</v>
      </c>
      <c r="B26" s="436" t="s">
        <v>1467</v>
      </c>
      <c r="C26" s="437"/>
      <c r="D26" s="103"/>
      <c r="E26" s="323"/>
      <c r="F26" s="328"/>
      <c r="G26" s="328"/>
    </row>
    <row r="27" spans="1:7" ht="15.75" x14ac:dyDescent="0.25">
      <c r="A27" s="294" t="s">
        <v>274</v>
      </c>
      <c r="B27" s="433" t="s">
        <v>1466</v>
      </c>
      <c r="C27" s="434"/>
      <c r="D27" s="103"/>
      <c r="E27" s="326"/>
      <c r="F27" s="328"/>
      <c r="G27" s="328"/>
    </row>
    <row r="28" spans="1:7" ht="15.75" x14ac:dyDescent="0.25">
      <c r="A28" s="294" t="s">
        <v>276</v>
      </c>
      <c r="B28" s="433"/>
      <c r="C28" s="434"/>
      <c r="D28" s="103"/>
      <c r="E28" s="326"/>
      <c r="F28" s="328"/>
      <c r="G28" s="328"/>
    </row>
    <row r="29" spans="1:7" ht="15.75" x14ac:dyDescent="0.25">
      <c r="A29" s="294" t="s">
        <v>403</v>
      </c>
      <c r="B29" s="433" t="s">
        <v>1470</v>
      </c>
      <c r="C29" s="434"/>
      <c r="D29" s="103"/>
      <c r="E29" s="326"/>
      <c r="F29" s="328"/>
      <c r="G29" s="328"/>
    </row>
    <row r="30" spans="1:7" ht="16.5" thickBot="1" x14ac:dyDescent="0.3">
      <c r="A30" s="319" t="s">
        <v>9</v>
      </c>
      <c r="B30" s="428"/>
      <c r="C30" s="429"/>
      <c r="D30" s="103"/>
      <c r="E30" s="326"/>
      <c r="F30" s="328"/>
      <c r="G30" s="328"/>
    </row>
    <row r="31" spans="1:7" ht="15.75" thickBot="1" x14ac:dyDescent="0.3">
      <c r="D31" s="103"/>
    </row>
    <row r="32" spans="1:7" ht="16.5" thickBot="1" x14ac:dyDescent="0.3">
      <c r="A32" s="430" t="s">
        <v>15</v>
      </c>
      <c r="B32" s="431"/>
      <c r="C32" s="432"/>
      <c r="D32" s="103"/>
      <c r="E32" s="113"/>
      <c r="F32" s="113"/>
      <c r="G32" s="113"/>
    </row>
    <row r="33" spans="1:7" ht="16.5" thickBot="1" x14ac:dyDescent="0.3">
      <c r="A33" s="237" t="s">
        <v>9</v>
      </c>
      <c r="B33" s="35" t="s">
        <v>16</v>
      </c>
      <c r="C33" s="36" t="s">
        <v>17</v>
      </c>
      <c r="D33" s="103"/>
      <c r="E33" s="230"/>
      <c r="F33" s="327"/>
      <c r="G33" s="327"/>
    </row>
    <row r="34" spans="1:7" ht="15.75" x14ac:dyDescent="0.25">
      <c r="A34" s="294" t="s">
        <v>1459</v>
      </c>
      <c r="B34" s="298">
        <v>1000</v>
      </c>
      <c r="C34" s="299"/>
      <c r="D34" s="103"/>
      <c r="E34" s="326"/>
      <c r="F34" s="324"/>
      <c r="G34" s="324"/>
    </row>
    <row r="35" spans="1:7" ht="15.75" x14ac:dyDescent="0.25">
      <c r="A35" s="294" t="s">
        <v>1460</v>
      </c>
      <c r="B35" s="298">
        <v>100</v>
      </c>
      <c r="C35" s="299"/>
      <c r="D35" s="103"/>
      <c r="E35" s="326"/>
      <c r="F35" s="324"/>
      <c r="G35" s="324"/>
    </row>
    <row r="36" spans="1:7" ht="15.75" x14ac:dyDescent="0.25">
      <c r="A36" s="294" t="s">
        <v>1461</v>
      </c>
      <c r="B36" s="298">
        <v>85</v>
      </c>
      <c r="C36" s="320"/>
      <c r="D36" s="321"/>
      <c r="E36" s="326"/>
      <c r="F36" s="324"/>
      <c r="G36" s="325"/>
    </row>
    <row r="37" spans="1:7" ht="15.75" x14ac:dyDescent="0.25">
      <c r="A37" s="294" t="s">
        <v>1465</v>
      </c>
      <c r="B37" s="298"/>
      <c r="C37" s="320"/>
      <c r="D37" s="321"/>
      <c r="E37" s="326"/>
      <c r="F37" s="324"/>
      <c r="G37" s="325"/>
    </row>
    <row r="38" spans="1:7" ht="16.5" thickBot="1" x14ac:dyDescent="0.3">
      <c r="A38" s="22"/>
      <c r="B38" s="304"/>
      <c r="C38" s="322"/>
      <c r="E38" s="323"/>
      <c r="F38" s="324"/>
      <c r="G38" s="325"/>
    </row>
    <row r="39" spans="1:7" x14ac:dyDescent="0.25">
      <c r="A39" s="137"/>
    </row>
    <row r="40" spans="1:7" x14ac:dyDescent="0.25">
      <c r="A40" s="136"/>
    </row>
    <row r="41" spans="1:7" x14ac:dyDescent="0.25">
      <c r="A41" s="137"/>
    </row>
    <row r="42" spans="1:7" x14ac:dyDescent="0.25">
      <c r="A42" s="136"/>
    </row>
    <row r="43" spans="1:7" x14ac:dyDescent="0.25">
      <c r="A43" s="137"/>
    </row>
    <row r="44" spans="1:7" x14ac:dyDescent="0.25">
      <c r="A44" s="138"/>
    </row>
    <row r="45" spans="1:7" x14ac:dyDescent="0.25">
      <c r="A45" s="138"/>
    </row>
    <row r="46" spans="1:7" x14ac:dyDescent="0.25">
      <c r="A46" s="136"/>
    </row>
    <row r="47" spans="1:7" x14ac:dyDescent="0.25">
      <c r="A47" s="136"/>
    </row>
    <row r="48" spans="1:7" x14ac:dyDescent="0.25">
      <c r="A48" s="136"/>
    </row>
    <row r="49" spans="1:1" x14ac:dyDescent="0.25">
      <c r="A49" s="136"/>
    </row>
    <row r="50" spans="1:1" x14ac:dyDescent="0.25">
      <c r="A50" s="137"/>
    </row>
    <row r="51" spans="1:1" x14ac:dyDescent="0.25">
      <c r="A51" s="137"/>
    </row>
    <row r="52" spans="1:1" x14ac:dyDescent="0.25">
      <c r="A52" s="136"/>
    </row>
    <row r="53" spans="1:1" x14ac:dyDescent="0.25">
      <c r="A53" s="136"/>
    </row>
    <row r="54" spans="1:1" x14ac:dyDescent="0.25">
      <c r="A54" s="136"/>
    </row>
    <row r="55" spans="1:1" x14ac:dyDescent="0.25">
      <c r="A55" s="137"/>
    </row>
    <row r="56" spans="1:1" x14ac:dyDescent="0.25">
      <c r="A56" s="136"/>
    </row>
    <row r="57" spans="1:1" x14ac:dyDescent="0.25">
      <c r="A57" s="137"/>
    </row>
    <row r="58" spans="1:1" x14ac:dyDescent="0.25">
      <c r="A58" s="136"/>
    </row>
    <row r="59" spans="1:1" x14ac:dyDescent="0.25">
      <c r="A59" s="137"/>
    </row>
    <row r="60" spans="1:1" x14ac:dyDescent="0.25">
      <c r="A60" s="136"/>
    </row>
    <row r="61" spans="1:1" x14ac:dyDescent="0.25">
      <c r="A61" s="137"/>
    </row>
    <row r="62" spans="1:1" x14ac:dyDescent="0.25">
      <c r="A62" s="136"/>
    </row>
    <row r="63" spans="1:1" x14ac:dyDescent="0.25">
      <c r="A63" s="137"/>
    </row>
    <row r="64" spans="1:1" x14ac:dyDescent="0.25">
      <c r="A64" s="136"/>
    </row>
    <row r="65" spans="1:1" x14ac:dyDescent="0.25">
      <c r="A65" s="137"/>
    </row>
    <row r="66" spans="1:1" x14ac:dyDescent="0.25">
      <c r="A66" s="136"/>
    </row>
    <row r="67" spans="1:1" x14ac:dyDescent="0.25">
      <c r="A67" s="137"/>
    </row>
    <row r="68" spans="1:1" x14ac:dyDescent="0.25">
      <c r="A68" s="136"/>
    </row>
    <row r="69" spans="1:1" x14ac:dyDescent="0.25">
      <c r="A69" s="137"/>
    </row>
    <row r="70" spans="1:1" x14ac:dyDescent="0.25">
      <c r="A70" s="136"/>
    </row>
    <row r="71" spans="1:1" x14ac:dyDescent="0.25">
      <c r="A71" s="137"/>
    </row>
    <row r="72" spans="1:1" x14ac:dyDescent="0.25">
      <c r="A72" s="136"/>
    </row>
    <row r="73" spans="1:1" x14ac:dyDescent="0.25">
      <c r="A73" s="137"/>
    </row>
    <row r="74" spans="1:1" x14ac:dyDescent="0.25">
      <c r="A74" s="136"/>
    </row>
    <row r="75" spans="1:1" x14ac:dyDescent="0.25">
      <c r="A75" s="137"/>
    </row>
    <row r="76" spans="1:1" x14ac:dyDescent="0.25">
      <c r="A76" s="136"/>
    </row>
    <row r="77" spans="1:1" x14ac:dyDescent="0.25">
      <c r="A77" s="137"/>
    </row>
    <row r="78" spans="1:1" x14ac:dyDescent="0.25">
      <c r="A78" s="136"/>
    </row>
    <row r="79" spans="1:1" x14ac:dyDescent="0.25">
      <c r="A79" s="137"/>
    </row>
    <row r="80" spans="1:1" x14ac:dyDescent="0.25">
      <c r="A80" s="136"/>
    </row>
    <row r="81" spans="1:1" x14ac:dyDescent="0.25">
      <c r="A81" s="137"/>
    </row>
    <row r="82" spans="1:1" x14ac:dyDescent="0.25">
      <c r="A82" s="136"/>
    </row>
    <row r="83" spans="1:1" x14ac:dyDescent="0.25">
      <c r="A83" s="137"/>
    </row>
  </sheetData>
  <mergeCells count="25">
    <mergeCell ref="A1:G1"/>
    <mergeCell ref="A2:G2"/>
    <mergeCell ref="A3:G3"/>
    <mergeCell ref="A4:G4"/>
    <mergeCell ref="A7:C7"/>
    <mergeCell ref="E7:G7"/>
    <mergeCell ref="B8:C8"/>
    <mergeCell ref="F8:G8"/>
    <mergeCell ref="B9:C9"/>
    <mergeCell ref="F9:G9"/>
    <mergeCell ref="B10:C10"/>
    <mergeCell ref="F10:G10"/>
    <mergeCell ref="A14:C14"/>
    <mergeCell ref="E14:G14"/>
    <mergeCell ref="A25:C25"/>
    <mergeCell ref="B26:C26"/>
    <mergeCell ref="B11:C11"/>
    <mergeCell ref="F11:G11"/>
    <mergeCell ref="B12:C12"/>
    <mergeCell ref="F12:G12"/>
    <mergeCell ref="B30:C30"/>
    <mergeCell ref="A32:C32"/>
    <mergeCell ref="B27:C27"/>
    <mergeCell ref="B28:C28"/>
    <mergeCell ref="B29:C29"/>
  </mergeCells>
  <printOptions horizontalCentered="1"/>
  <pageMargins left="0.7" right="0.7" top="0.5" bottom="0.5" header="0" footer="0"/>
  <pageSetup scale="72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99D39-CD39-4F21-9851-5BC6AB53BF3F}">
  <sheetPr>
    <pageSetUpPr fitToPage="1"/>
  </sheetPr>
  <dimension ref="A1:N52"/>
  <sheetViews>
    <sheetView topLeftCell="A4" zoomScale="80" zoomScaleNormal="80" workbookViewId="0">
      <selection activeCell="H5" sqref="H5"/>
    </sheetView>
  </sheetViews>
  <sheetFormatPr defaultColWidth="9.140625" defaultRowHeight="15" x14ac:dyDescent="0.25"/>
  <cols>
    <col min="1" max="1" width="30.7109375" style="12" customWidth="1"/>
    <col min="2" max="3" width="12.7109375" style="12" customWidth="1"/>
    <col min="4" max="4" width="3.7109375" style="12" customWidth="1"/>
    <col min="5" max="5" width="30.7109375" style="12" customWidth="1"/>
    <col min="6" max="7" width="12.7109375" style="12" customWidth="1"/>
    <col min="8" max="8" width="18.140625" style="12" customWidth="1"/>
    <col min="9" max="9" width="14.5703125" style="12" customWidth="1"/>
    <col min="10" max="16384" width="9.140625" style="12"/>
  </cols>
  <sheetData>
    <row r="1" spans="1:14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2"/>
      <c r="K1" s="3"/>
      <c r="L1" s="3"/>
      <c r="M1" s="3"/>
      <c r="N1" s="3"/>
    </row>
    <row r="2" spans="1:14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6"/>
      <c r="K2" s="7"/>
      <c r="L2" s="7"/>
      <c r="M2" s="7"/>
      <c r="N2" s="7"/>
    </row>
    <row r="3" spans="1:14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5"/>
      <c r="K3" s="8"/>
      <c r="L3" s="8"/>
      <c r="M3" s="8"/>
      <c r="N3" s="8"/>
    </row>
    <row r="4" spans="1:14" s="4" customFormat="1" ht="15" customHeight="1" x14ac:dyDescent="0.25">
      <c r="A4" s="344"/>
      <c r="B4" s="344"/>
      <c r="C4" s="344"/>
      <c r="D4" s="344"/>
      <c r="E4" s="344"/>
      <c r="F4" s="344"/>
      <c r="G4" s="344"/>
      <c r="H4" s="9"/>
      <c r="I4" s="9"/>
      <c r="J4" s="9"/>
    </row>
    <row r="5" spans="1:14" ht="20.100000000000001" customHeight="1" x14ac:dyDescent="0.25">
      <c r="A5" s="10" t="s">
        <v>1042</v>
      </c>
      <c r="B5" s="10"/>
      <c r="C5" s="345" t="s">
        <v>1060</v>
      </c>
      <c r="D5" s="345"/>
      <c r="E5" s="345"/>
      <c r="F5" s="345"/>
      <c r="G5" s="345"/>
      <c r="H5" s="289" t="s">
        <v>1276</v>
      </c>
      <c r="I5" s="11"/>
      <c r="J5" s="11"/>
    </row>
    <row r="6" spans="1:14" ht="9.9499999999999993" customHeight="1" x14ac:dyDescent="0.25">
      <c r="A6" s="13"/>
      <c r="B6" s="13"/>
      <c r="C6" s="13"/>
      <c r="D6" s="13"/>
      <c r="E6" s="13"/>
      <c r="F6" s="13"/>
      <c r="G6" s="13"/>
      <c r="H6" s="11"/>
      <c r="I6" s="11"/>
      <c r="J6" s="11"/>
    </row>
    <row r="7" spans="1:14" ht="15" customHeight="1" thickBot="1" x14ac:dyDescent="0.3">
      <c r="A7" s="364" t="s">
        <v>1</v>
      </c>
      <c r="B7" s="364"/>
      <c r="C7" s="364"/>
      <c r="D7" s="11"/>
      <c r="E7" s="364" t="s">
        <v>2</v>
      </c>
      <c r="F7" s="364"/>
      <c r="G7" s="364"/>
      <c r="H7" s="11"/>
    </row>
    <row r="8" spans="1:14" ht="16.5" thickBot="1" x14ac:dyDescent="0.3">
      <c r="A8" s="349" t="s">
        <v>3</v>
      </c>
      <c r="B8" s="350"/>
      <c r="C8" s="355"/>
      <c r="D8" s="15"/>
      <c r="E8" s="349" t="s">
        <v>3</v>
      </c>
      <c r="F8" s="350"/>
      <c r="G8" s="351"/>
      <c r="H8" s="11" t="s">
        <v>1280</v>
      </c>
      <c r="I8" s="11" t="s">
        <v>1281</v>
      </c>
    </row>
    <row r="9" spans="1:14" ht="15.75" x14ac:dyDescent="0.25">
      <c r="A9" s="16" t="s">
        <v>4</v>
      </c>
      <c r="B9" s="362" t="s">
        <v>39</v>
      </c>
      <c r="C9" s="363"/>
      <c r="D9" s="17"/>
      <c r="E9" s="16" t="s">
        <v>4</v>
      </c>
      <c r="F9" s="362"/>
      <c r="G9" s="363"/>
      <c r="H9" s="11" t="s">
        <v>1292</v>
      </c>
      <c r="I9" s="11" t="s">
        <v>1283</v>
      </c>
    </row>
    <row r="10" spans="1:14" ht="15.75" x14ac:dyDescent="0.25">
      <c r="A10" s="18" t="s">
        <v>5</v>
      </c>
      <c r="B10" s="358" t="s">
        <v>1297</v>
      </c>
      <c r="C10" s="360"/>
      <c r="D10" s="17"/>
      <c r="E10" s="18" t="s">
        <v>5</v>
      </c>
      <c r="F10" s="358"/>
      <c r="G10" s="360"/>
      <c r="H10" s="11" t="s">
        <v>1294</v>
      </c>
      <c r="I10" s="11" t="s">
        <v>1284</v>
      </c>
    </row>
    <row r="11" spans="1:14" ht="15.75" x14ac:dyDescent="0.25">
      <c r="A11" s="18" t="s">
        <v>6</v>
      </c>
      <c r="B11" s="358"/>
      <c r="C11" s="360"/>
      <c r="D11" s="17"/>
      <c r="E11" s="18" t="s">
        <v>6</v>
      </c>
      <c r="F11" s="358"/>
      <c r="G11" s="360"/>
      <c r="H11" s="11" t="s">
        <v>1295</v>
      </c>
      <c r="I11" s="11" t="s">
        <v>1285</v>
      </c>
    </row>
    <row r="12" spans="1:14" ht="15.75" x14ac:dyDescent="0.25">
      <c r="A12" s="18" t="s">
        <v>7</v>
      </c>
      <c r="B12" s="358" t="s">
        <v>40</v>
      </c>
      <c r="C12" s="360"/>
      <c r="D12" s="17"/>
      <c r="E12" s="18" t="s">
        <v>7</v>
      </c>
      <c r="F12" s="358" t="s">
        <v>40</v>
      </c>
      <c r="G12" s="360"/>
      <c r="H12" s="11" t="s">
        <v>1290</v>
      </c>
      <c r="I12" s="11" t="s">
        <v>1288</v>
      </c>
    </row>
    <row r="13" spans="1:14" ht="15.75" x14ac:dyDescent="0.25">
      <c r="A13" s="18" t="s">
        <v>8</v>
      </c>
      <c r="B13" s="358" t="s">
        <v>1318</v>
      </c>
      <c r="C13" s="360"/>
      <c r="D13" s="17"/>
      <c r="E13" s="18" t="s">
        <v>8</v>
      </c>
      <c r="F13" s="358"/>
      <c r="G13" s="359"/>
      <c r="H13" s="11" t="s">
        <v>1291</v>
      </c>
      <c r="I13" s="11" t="s">
        <v>1289</v>
      </c>
    </row>
    <row r="14" spans="1:14" ht="15.75" x14ac:dyDescent="0.25">
      <c r="A14" s="18" t="s">
        <v>8</v>
      </c>
      <c r="B14" s="358" t="s">
        <v>1319</v>
      </c>
      <c r="C14" s="360"/>
      <c r="D14" s="17"/>
      <c r="E14" s="18"/>
      <c r="F14" s="358"/>
      <c r="G14" s="359"/>
    </row>
    <row r="15" spans="1:14" ht="15.75" x14ac:dyDescent="0.25">
      <c r="A15" s="18" t="s">
        <v>79</v>
      </c>
      <c r="B15" s="358" t="s">
        <v>1320</v>
      </c>
      <c r="C15" s="360"/>
      <c r="D15" s="17"/>
      <c r="E15" s="18"/>
      <c r="F15" s="358"/>
      <c r="G15" s="359"/>
    </row>
    <row r="16" spans="1:14" ht="15.75" x14ac:dyDescent="0.25">
      <c r="A16" s="18" t="s">
        <v>79</v>
      </c>
      <c r="B16" s="358" t="s">
        <v>1321</v>
      </c>
      <c r="C16" s="360"/>
      <c r="D16" s="17"/>
      <c r="E16" s="20" t="s">
        <v>9</v>
      </c>
      <c r="F16" s="358"/>
      <c r="G16" s="360"/>
    </row>
    <row r="17" spans="1:9" ht="15.75" x14ac:dyDescent="0.25">
      <c r="A17" s="18"/>
      <c r="B17" s="358"/>
      <c r="C17" s="360"/>
      <c r="D17" s="17"/>
      <c r="E17" s="21" t="s">
        <v>9</v>
      </c>
      <c r="F17" s="358"/>
      <c r="G17" s="360"/>
      <c r="H17" s="11"/>
      <c r="I17" s="11"/>
    </row>
    <row r="18" spans="1:9" ht="16.5" thickBot="1" x14ac:dyDescent="0.3">
      <c r="A18" s="22"/>
      <c r="B18" s="352"/>
      <c r="C18" s="361"/>
      <c r="D18" s="23"/>
      <c r="E18" s="24" t="s">
        <v>9</v>
      </c>
      <c r="F18" s="352"/>
      <c r="G18" s="361"/>
      <c r="H18" s="11"/>
      <c r="I18" s="11"/>
    </row>
    <row r="19" spans="1:9" ht="16.5" thickBot="1" x14ac:dyDescent="0.3">
      <c r="A19" s="25"/>
      <c r="B19" s="26"/>
      <c r="C19" s="27"/>
      <c r="D19" s="23"/>
      <c r="E19" s="17"/>
      <c r="F19" s="28"/>
      <c r="G19" s="28"/>
      <c r="H19" s="11"/>
      <c r="I19" s="11"/>
    </row>
    <row r="20" spans="1:9" ht="16.5" thickBot="1" x14ac:dyDescent="0.3">
      <c r="A20" s="349" t="s">
        <v>10</v>
      </c>
      <c r="B20" s="350"/>
      <c r="C20" s="351"/>
      <c r="D20" s="29"/>
      <c r="E20" s="349" t="s">
        <v>10</v>
      </c>
      <c r="F20" s="350"/>
      <c r="G20" s="355"/>
      <c r="H20" s="11"/>
      <c r="I20" s="11"/>
    </row>
    <row r="21" spans="1:9" ht="15.75" x14ac:dyDescent="0.25">
      <c r="A21" s="30" t="s">
        <v>11</v>
      </c>
      <c r="B21" s="356"/>
      <c r="C21" s="357"/>
      <c r="D21" s="32"/>
      <c r="E21" s="30" t="s">
        <v>11</v>
      </c>
      <c r="F21" s="358"/>
      <c r="G21" s="359"/>
      <c r="H21" s="11"/>
      <c r="I21" s="11"/>
    </row>
    <row r="22" spans="1:9" ht="15.75" x14ac:dyDescent="0.25">
      <c r="A22" s="18" t="s">
        <v>12</v>
      </c>
      <c r="B22" s="358" t="s">
        <v>1296</v>
      </c>
      <c r="C22" s="359"/>
      <c r="D22" s="23"/>
      <c r="E22" s="18" t="s">
        <v>12</v>
      </c>
      <c r="F22" s="358" t="s">
        <v>1302</v>
      </c>
      <c r="G22" s="359"/>
      <c r="H22" s="11"/>
      <c r="I22" s="11"/>
    </row>
    <row r="23" spans="1:9" ht="15.75" x14ac:dyDescent="0.25">
      <c r="A23" s="18" t="s">
        <v>13</v>
      </c>
      <c r="B23" s="358" t="s">
        <v>45</v>
      </c>
      <c r="C23" s="359"/>
      <c r="D23" s="23"/>
      <c r="E23" s="18" t="s">
        <v>13</v>
      </c>
      <c r="F23" s="358" t="s">
        <v>45</v>
      </c>
      <c r="G23" s="359"/>
      <c r="H23" s="11"/>
      <c r="I23" s="11"/>
    </row>
    <row r="24" spans="1:9" ht="16.5" thickBot="1" x14ac:dyDescent="0.3">
      <c r="A24" s="22" t="s">
        <v>14</v>
      </c>
      <c r="B24" s="352"/>
      <c r="C24" s="353"/>
      <c r="D24" s="23"/>
      <c r="E24" s="22" t="s">
        <v>14</v>
      </c>
      <c r="F24" s="352"/>
      <c r="G24" s="353"/>
      <c r="H24" s="11"/>
      <c r="I24" s="11"/>
    </row>
    <row r="25" spans="1:9" ht="15" customHeight="1" thickBot="1" x14ac:dyDescent="0.3">
      <c r="A25" s="33"/>
      <c r="B25" s="354"/>
      <c r="C25" s="354"/>
      <c r="D25" s="29"/>
      <c r="E25" s="33"/>
      <c r="F25" s="354"/>
      <c r="G25" s="354"/>
      <c r="H25" s="11"/>
      <c r="I25" s="11"/>
    </row>
    <row r="26" spans="1:9" ht="20.100000000000001" customHeight="1" thickBot="1" x14ac:dyDescent="0.3">
      <c r="A26" s="349" t="s">
        <v>15</v>
      </c>
      <c r="B26" s="350"/>
      <c r="C26" s="351"/>
      <c r="D26" s="29"/>
      <c r="E26" s="349" t="s">
        <v>15</v>
      </c>
      <c r="F26" s="350"/>
      <c r="G26" s="355"/>
      <c r="H26" s="11"/>
      <c r="I26" s="11"/>
    </row>
    <row r="27" spans="1:9" ht="16.5" thickBot="1" x14ac:dyDescent="0.3">
      <c r="A27" s="34" t="s">
        <v>9</v>
      </c>
      <c r="B27" s="35" t="s">
        <v>16</v>
      </c>
      <c r="C27" s="36" t="s">
        <v>17</v>
      </c>
      <c r="D27" s="32"/>
      <c r="E27" s="34" t="s">
        <v>9</v>
      </c>
      <c r="F27" s="35" t="s">
        <v>16</v>
      </c>
      <c r="G27" s="36" t="s">
        <v>17</v>
      </c>
      <c r="H27" s="11"/>
      <c r="I27" s="11"/>
    </row>
    <row r="28" spans="1:9" ht="15.75" x14ac:dyDescent="0.25">
      <c r="A28" s="18" t="s">
        <v>18</v>
      </c>
      <c r="B28" s="37">
        <v>36750</v>
      </c>
      <c r="C28" s="38"/>
      <c r="D28" s="23"/>
      <c r="E28" s="18" t="s">
        <v>18</v>
      </c>
      <c r="F28" s="37" t="s">
        <v>1072</v>
      </c>
      <c r="G28" s="38"/>
      <c r="H28" s="11"/>
      <c r="I28" s="11"/>
    </row>
    <row r="29" spans="1:9" ht="15.75" x14ac:dyDescent="0.25">
      <c r="A29" s="18" t="s">
        <v>19</v>
      </c>
      <c r="B29" s="39" t="s">
        <v>1051</v>
      </c>
      <c r="C29" s="19"/>
      <c r="D29" s="23"/>
      <c r="E29" s="18"/>
      <c r="F29" s="39"/>
      <c r="G29" s="40"/>
      <c r="H29" s="11"/>
      <c r="I29" s="11"/>
    </row>
    <row r="30" spans="1:9" ht="15.75" x14ac:dyDescent="0.25">
      <c r="A30" s="18" t="s">
        <v>20</v>
      </c>
      <c r="B30" s="41" t="s">
        <v>1358</v>
      </c>
      <c r="C30" s="42"/>
      <c r="D30" s="23"/>
      <c r="E30" s="18" t="s">
        <v>20</v>
      </c>
      <c r="F30" s="39" t="s">
        <v>1359</v>
      </c>
      <c r="G30" s="42"/>
      <c r="H30" s="11"/>
      <c r="I30" s="11"/>
    </row>
    <row r="31" spans="1:9" ht="15.75" x14ac:dyDescent="0.25">
      <c r="A31" s="43" t="s">
        <v>21</v>
      </c>
      <c r="B31" s="39"/>
      <c r="C31" s="40"/>
      <c r="D31" s="23"/>
      <c r="E31" s="43" t="s">
        <v>21</v>
      </c>
      <c r="F31" s="39"/>
      <c r="G31" s="19"/>
      <c r="H31" s="11"/>
      <c r="I31" s="11"/>
    </row>
    <row r="32" spans="1:9" ht="15.75" x14ac:dyDescent="0.25">
      <c r="A32" s="18" t="s">
        <v>22</v>
      </c>
      <c r="B32" s="44" t="s">
        <v>60</v>
      </c>
      <c r="C32" s="45"/>
      <c r="D32" s="23"/>
      <c r="E32" s="18" t="s">
        <v>22</v>
      </c>
      <c r="F32" s="44" t="s">
        <v>60</v>
      </c>
      <c r="G32" s="45"/>
      <c r="H32" s="11"/>
      <c r="I32" s="11"/>
    </row>
    <row r="33" spans="1:9" ht="15.75" x14ac:dyDescent="0.25">
      <c r="A33" s="18" t="s">
        <v>23</v>
      </c>
      <c r="B33" s="44"/>
      <c r="C33" s="19"/>
      <c r="D33" s="23"/>
      <c r="E33" s="18" t="s">
        <v>23</v>
      </c>
      <c r="F33" s="44"/>
      <c r="G33" s="19"/>
      <c r="H33" s="11"/>
      <c r="I33" s="11"/>
    </row>
    <row r="34" spans="1:9" ht="16.5" thickBot="1" x14ac:dyDescent="0.3">
      <c r="A34" s="22" t="s">
        <v>24</v>
      </c>
      <c r="B34" s="46" t="s">
        <v>1361</v>
      </c>
      <c r="C34" s="47"/>
      <c r="D34" s="23"/>
      <c r="E34" s="22" t="s">
        <v>24</v>
      </c>
      <c r="F34" s="44" t="s">
        <v>1360</v>
      </c>
      <c r="G34" s="47"/>
      <c r="H34" s="11"/>
      <c r="I34" s="11"/>
    </row>
    <row r="35" spans="1:9" ht="16.5" thickBot="1" x14ac:dyDescent="0.3">
      <c r="A35" s="48"/>
      <c r="B35" s="26"/>
      <c r="C35" s="26"/>
      <c r="D35" s="23"/>
      <c r="E35" s="48"/>
      <c r="F35" s="26"/>
      <c r="G35" s="26"/>
      <c r="H35" s="11"/>
      <c r="I35" s="11"/>
    </row>
    <row r="36" spans="1:9" ht="16.5" thickBot="1" x14ac:dyDescent="0.3">
      <c r="A36" s="349" t="s">
        <v>25</v>
      </c>
      <c r="B36" s="350"/>
      <c r="C36" s="351"/>
      <c r="D36" s="23"/>
      <c r="E36" s="349" t="s">
        <v>25</v>
      </c>
      <c r="F36" s="350"/>
      <c r="G36" s="351"/>
      <c r="H36" s="11"/>
      <c r="I36" s="11"/>
    </row>
    <row r="37" spans="1:9" ht="16.5" thickBot="1" x14ac:dyDescent="0.3">
      <c r="A37" s="34"/>
      <c r="B37" s="35" t="s">
        <v>16</v>
      </c>
      <c r="C37" s="36" t="s">
        <v>17</v>
      </c>
      <c r="D37" s="23"/>
      <c r="E37" s="34"/>
      <c r="F37" s="35" t="s">
        <v>16</v>
      </c>
      <c r="G37" s="36" t="s">
        <v>17</v>
      </c>
      <c r="H37" s="11"/>
      <c r="I37" s="11"/>
    </row>
    <row r="38" spans="1:9" ht="15.75" x14ac:dyDescent="0.25">
      <c r="A38" s="18" t="s">
        <v>26</v>
      </c>
      <c r="B38" s="49"/>
      <c r="C38" s="50"/>
      <c r="D38" s="23"/>
      <c r="E38" s="18" t="s">
        <v>26</v>
      </c>
      <c r="F38" s="51"/>
      <c r="G38" s="52"/>
      <c r="H38" s="11"/>
      <c r="I38" s="11"/>
    </row>
    <row r="39" spans="1:9" ht="15.75" x14ac:dyDescent="0.25">
      <c r="A39" s="18" t="s">
        <v>27</v>
      </c>
      <c r="B39" s="53"/>
      <c r="C39" s="54"/>
      <c r="D39" s="23"/>
      <c r="E39" s="18" t="s">
        <v>27</v>
      </c>
      <c r="F39" s="53"/>
      <c r="G39" s="55"/>
      <c r="H39" s="11"/>
      <c r="I39" s="11"/>
    </row>
    <row r="40" spans="1:9" ht="15.75" x14ac:dyDescent="0.25">
      <c r="A40" s="18" t="s">
        <v>28</v>
      </c>
      <c r="B40" s="39" t="s">
        <v>1357</v>
      </c>
      <c r="C40" s="40"/>
      <c r="D40" s="23"/>
      <c r="E40" s="18" t="s">
        <v>28</v>
      </c>
      <c r="F40" s="56" t="s">
        <v>1356</v>
      </c>
      <c r="G40" s="40"/>
      <c r="H40" s="11"/>
      <c r="I40" s="11"/>
    </row>
    <row r="41" spans="1:9" ht="15.75" x14ac:dyDescent="0.25">
      <c r="A41" s="18" t="s">
        <v>29</v>
      </c>
      <c r="B41" s="31" t="s">
        <v>1362</v>
      </c>
      <c r="C41" s="40"/>
      <c r="D41" s="23"/>
      <c r="E41" s="18" t="s">
        <v>9</v>
      </c>
      <c r="F41" s="41"/>
      <c r="G41" s="38"/>
      <c r="H41" s="11" t="s">
        <v>1346</v>
      </c>
      <c r="I41" s="11">
        <v>303.82</v>
      </c>
    </row>
    <row r="42" spans="1:9" ht="15.75" x14ac:dyDescent="0.25">
      <c r="A42" s="18" t="s">
        <v>30</v>
      </c>
      <c r="B42" s="39" t="s">
        <v>1363</v>
      </c>
      <c r="C42" s="42"/>
      <c r="D42" s="23"/>
      <c r="E42" s="57"/>
      <c r="F42" s="58"/>
      <c r="G42" s="59"/>
      <c r="H42" s="11" t="s">
        <v>1345</v>
      </c>
      <c r="I42" s="11">
        <v>48.83</v>
      </c>
    </row>
    <row r="43" spans="1:9" ht="15.75" x14ac:dyDescent="0.25">
      <c r="A43" s="18"/>
      <c r="B43" s="39"/>
      <c r="C43" s="19"/>
      <c r="D43" s="23"/>
      <c r="E43" s="57" t="s">
        <v>30</v>
      </c>
      <c r="F43" s="58"/>
      <c r="G43" s="60"/>
      <c r="H43" s="11"/>
      <c r="I43" s="11"/>
    </row>
    <row r="44" spans="1:9" ht="15.75" x14ac:dyDescent="0.25">
      <c r="A44" s="61" t="s">
        <v>31</v>
      </c>
      <c r="B44" s="62"/>
      <c r="C44" s="63" t="s">
        <v>9</v>
      </c>
      <c r="D44" s="23"/>
      <c r="E44" s="18"/>
      <c r="F44" s="44"/>
      <c r="G44" s="19"/>
      <c r="H44" s="11"/>
      <c r="I44" s="11"/>
    </row>
    <row r="45" spans="1:9" ht="15.75" x14ac:dyDescent="0.25">
      <c r="A45" s="18"/>
      <c r="B45" s="44"/>
      <c r="C45" s="38"/>
      <c r="D45" s="23"/>
      <c r="E45" s="64" t="s">
        <v>32</v>
      </c>
      <c r="F45" s="44"/>
      <c r="G45" s="40"/>
      <c r="H45" s="11"/>
      <c r="I45" s="11"/>
    </row>
    <row r="46" spans="1:9" ht="15.75" x14ac:dyDescent="0.25">
      <c r="A46" s="64" t="s">
        <v>32</v>
      </c>
      <c r="B46" s="44"/>
      <c r="C46" s="42"/>
      <c r="D46" s="23"/>
      <c r="E46" s="65" t="s">
        <v>9</v>
      </c>
      <c r="F46" s="44"/>
      <c r="G46" s="42"/>
      <c r="H46" s="11"/>
      <c r="I46" s="11"/>
    </row>
    <row r="47" spans="1:9" ht="16.5" thickBot="1" x14ac:dyDescent="0.3">
      <c r="A47" s="22" t="s">
        <v>33</v>
      </c>
      <c r="B47" s="46" t="s">
        <v>1355</v>
      </c>
      <c r="C47" s="66"/>
      <c r="D47" s="23"/>
      <c r="E47" s="67" t="s">
        <v>33</v>
      </c>
      <c r="F47" s="46" t="s">
        <v>1335</v>
      </c>
      <c r="G47" s="66"/>
      <c r="H47" s="11"/>
      <c r="I47" s="11"/>
    </row>
    <row r="48" spans="1:9" x14ac:dyDescent="0.25">
      <c r="A48" s="11"/>
      <c r="B48" s="11"/>
      <c r="C48" s="11"/>
      <c r="D48" s="11"/>
      <c r="E48" s="11"/>
      <c r="F48" s="11"/>
      <c r="G48" s="11"/>
      <c r="H48" s="11"/>
      <c r="I48" s="11"/>
    </row>
    <row r="49" spans="1:9" x14ac:dyDescent="0.25">
      <c r="A49" s="68"/>
      <c r="B49" s="11"/>
      <c r="C49" s="11"/>
      <c r="D49" s="11"/>
      <c r="E49" s="11"/>
      <c r="F49" s="11"/>
      <c r="G49" s="11"/>
      <c r="H49" s="11"/>
      <c r="I49" s="11"/>
    </row>
    <row r="50" spans="1:9" x14ac:dyDescent="0.25">
      <c r="A50" s="11"/>
      <c r="B50" s="11"/>
      <c r="C50" s="11"/>
      <c r="D50" s="11"/>
      <c r="E50" s="11"/>
      <c r="F50" s="11"/>
      <c r="G50" s="11"/>
      <c r="H50" s="11"/>
      <c r="I50" s="11"/>
    </row>
    <row r="51" spans="1:9" x14ac:dyDescent="0.25">
      <c r="A51" s="11"/>
      <c r="B51" s="11"/>
      <c r="C51" s="11"/>
      <c r="D51" s="11"/>
      <c r="E51" s="11"/>
      <c r="F51" s="11"/>
      <c r="G51" s="11"/>
      <c r="H51" s="11"/>
      <c r="I51" s="11"/>
    </row>
    <row r="52" spans="1:9" x14ac:dyDescent="0.25">
      <c r="A52" s="11"/>
      <c r="B52" s="11"/>
      <c r="C52" s="11"/>
      <c r="D52" s="11"/>
      <c r="E52" s="11"/>
      <c r="F52" s="11"/>
      <c r="G52" s="11"/>
      <c r="H52" s="11"/>
      <c r="I52" s="11"/>
    </row>
  </sheetData>
  <mergeCells count="45">
    <mergeCell ref="A7:C7"/>
    <mergeCell ref="E7:G7"/>
    <mergeCell ref="A1:G1"/>
    <mergeCell ref="A2:G2"/>
    <mergeCell ref="A3:G3"/>
    <mergeCell ref="A4:G4"/>
    <mergeCell ref="C5:G5"/>
    <mergeCell ref="A8:C8"/>
    <mergeCell ref="E8:G8"/>
    <mergeCell ref="B9:C9"/>
    <mergeCell ref="F9:G9"/>
    <mergeCell ref="B10:C10"/>
    <mergeCell ref="F10:G10"/>
    <mergeCell ref="B11:C11"/>
    <mergeCell ref="F11:G11"/>
    <mergeCell ref="B12:C12"/>
    <mergeCell ref="F12:G12"/>
    <mergeCell ref="B13:C13"/>
    <mergeCell ref="F13:G13"/>
    <mergeCell ref="B14:C14"/>
    <mergeCell ref="F14:G14"/>
    <mergeCell ref="B15:C15"/>
    <mergeCell ref="F15:G15"/>
    <mergeCell ref="B16:C16"/>
    <mergeCell ref="F16:G16"/>
    <mergeCell ref="B17:C17"/>
    <mergeCell ref="F17:G17"/>
    <mergeCell ref="B18:C18"/>
    <mergeCell ref="F18:G18"/>
    <mergeCell ref="A20:C20"/>
    <mergeCell ref="E20:G20"/>
    <mergeCell ref="B21:C21"/>
    <mergeCell ref="F21:G21"/>
    <mergeCell ref="B22:C22"/>
    <mergeCell ref="F22:G22"/>
    <mergeCell ref="B23:C23"/>
    <mergeCell ref="F23:G23"/>
    <mergeCell ref="A36:C36"/>
    <mergeCell ref="E36:G36"/>
    <mergeCell ref="B24:C24"/>
    <mergeCell ref="F24:G24"/>
    <mergeCell ref="B25:C25"/>
    <mergeCell ref="F25:G25"/>
    <mergeCell ref="A26:C26"/>
    <mergeCell ref="E26:G26"/>
  </mergeCells>
  <printOptions horizontalCentered="1"/>
  <pageMargins left="0.7" right="0.7" top="1" bottom="0.5" header="0" footer="0"/>
  <pageSetup scale="77" orientation="portrait" r:id="rId1"/>
  <drawing r:id="rId2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A93EA-305B-4B28-A84D-21D33F641233}">
  <sheetPr>
    <pageSetUpPr fitToPage="1"/>
  </sheetPr>
  <dimension ref="A1:M38"/>
  <sheetViews>
    <sheetView topLeftCell="A2" zoomScale="80" zoomScaleNormal="80" workbookViewId="0">
      <selection activeCell="H5" sqref="H5"/>
    </sheetView>
  </sheetViews>
  <sheetFormatPr defaultRowHeight="12.75" x14ac:dyDescent="0.2"/>
  <cols>
    <col min="1" max="1" width="28.140625" style="166" customWidth="1"/>
    <col min="2" max="3" width="15.28515625" style="166" customWidth="1"/>
    <col min="4" max="4" width="2.7109375" style="166" customWidth="1"/>
    <col min="5" max="5" width="35.28515625" style="166" customWidth="1"/>
    <col min="6" max="7" width="15.28515625" style="166" customWidth="1"/>
    <col min="8" max="8" width="14.28515625" style="166" customWidth="1"/>
    <col min="9" max="256" width="9.140625" style="166"/>
    <col min="257" max="257" width="28.140625" style="166" customWidth="1"/>
    <col min="258" max="259" width="15.28515625" style="166" customWidth="1"/>
    <col min="260" max="260" width="2.7109375" style="166" customWidth="1"/>
    <col min="261" max="261" width="35.28515625" style="166" customWidth="1"/>
    <col min="262" max="263" width="15.28515625" style="166" customWidth="1"/>
    <col min="264" max="512" width="9.140625" style="166"/>
    <col min="513" max="513" width="28.140625" style="166" customWidth="1"/>
    <col min="514" max="515" width="15.28515625" style="166" customWidth="1"/>
    <col min="516" max="516" width="2.7109375" style="166" customWidth="1"/>
    <col min="517" max="517" width="35.28515625" style="166" customWidth="1"/>
    <col min="518" max="519" width="15.28515625" style="166" customWidth="1"/>
    <col min="520" max="768" width="9.140625" style="166"/>
    <col min="769" max="769" width="28.140625" style="166" customWidth="1"/>
    <col min="770" max="771" width="15.28515625" style="166" customWidth="1"/>
    <col min="772" max="772" width="2.7109375" style="166" customWidth="1"/>
    <col min="773" max="773" width="35.28515625" style="166" customWidth="1"/>
    <col min="774" max="775" width="15.28515625" style="166" customWidth="1"/>
    <col min="776" max="1024" width="9.140625" style="166"/>
    <col min="1025" max="1025" width="28.140625" style="166" customWidth="1"/>
    <col min="1026" max="1027" width="15.28515625" style="166" customWidth="1"/>
    <col min="1028" max="1028" width="2.7109375" style="166" customWidth="1"/>
    <col min="1029" max="1029" width="35.28515625" style="166" customWidth="1"/>
    <col min="1030" max="1031" width="15.28515625" style="166" customWidth="1"/>
    <col min="1032" max="1280" width="9.140625" style="166"/>
    <col min="1281" max="1281" width="28.140625" style="166" customWidth="1"/>
    <col min="1282" max="1283" width="15.28515625" style="166" customWidth="1"/>
    <col min="1284" max="1284" width="2.7109375" style="166" customWidth="1"/>
    <col min="1285" max="1285" width="35.28515625" style="166" customWidth="1"/>
    <col min="1286" max="1287" width="15.28515625" style="166" customWidth="1"/>
    <col min="1288" max="1536" width="9.140625" style="166"/>
    <col min="1537" max="1537" width="28.140625" style="166" customWidth="1"/>
    <col min="1538" max="1539" width="15.28515625" style="166" customWidth="1"/>
    <col min="1540" max="1540" width="2.7109375" style="166" customWidth="1"/>
    <col min="1541" max="1541" width="35.28515625" style="166" customWidth="1"/>
    <col min="1542" max="1543" width="15.28515625" style="166" customWidth="1"/>
    <col min="1544" max="1792" width="9.140625" style="166"/>
    <col min="1793" max="1793" width="28.140625" style="166" customWidth="1"/>
    <col min="1794" max="1795" width="15.28515625" style="166" customWidth="1"/>
    <col min="1796" max="1796" width="2.7109375" style="166" customWidth="1"/>
    <col min="1797" max="1797" width="35.28515625" style="166" customWidth="1"/>
    <col min="1798" max="1799" width="15.28515625" style="166" customWidth="1"/>
    <col min="1800" max="2048" width="9.140625" style="166"/>
    <col min="2049" max="2049" width="28.140625" style="166" customWidth="1"/>
    <col min="2050" max="2051" width="15.28515625" style="166" customWidth="1"/>
    <col min="2052" max="2052" width="2.7109375" style="166" customWidth="1"/>
    <col min="2053" max="2053" width="35.28515625" style="166" customWidth="1"/>
    <col min="2054" max="2055" width="15.28515625" style="166" customWidth="1"/>
    <col min="2056" max="2304" width="9.140625" style="166"/>
    <col min="2305" max="2305" width="28.140625" style="166" customWidth="1"/>
    <col min="2306" max="2307" width="15.28515625" style="166" customWidth="1"/>
    <col min="2308" max="2308" width="2.7109375" style="166" customWidth="1"/>
    <col min="2309" max="2309" width="35.28515625" style="166" customWidth="1"/>
    <col min="2310" max="2311" width="15.28515625" style="166" customWidth="1"/>
    <col min="2312" max="2560" width="9.140625" style="166"/>
    <col min="2561" max="2561" width="28.140625" style="166" customWidth="1"/>
    <col min="2562" max="2563" width="15.28515625" style="166" customWidth="1"/>
    <col min="2564" max="2564" width="2.7109375" style="166" customWidth="1"/>
    <col min="2565" max="2565" width="35.28515625" style="166" customWidth="1"/>
    <col min="2566" max="2567" width="15.28515625" style="166" customWidth="1"/>
    <col min="2568" max="2816" width="9.140625" style="166"/>
    <col min="2817" max="2817" width="28.140625" style="166" customWidth="1"/>
    <col min="2818" max="2819" width="15.28515625" style="166" customWidth="1"/>
    <col min="2820" max="2820" width="2.7109375" style="166" customWidth="1"/>
    <col min="2821" max="2821" width="35.28515625" style="166" customWidth="1"/>
    <col min="2822" max="2823" width="15.28515625" style="166" customWidth="1"/>
    <col min="2824" max="3072" width="9.140625" style="166"/>
    <col min="3073" max="3073" width="28.140625" style="166" customWidth="1"/>
    <col min="3074" max="3075" width="15.28515625" style="166" customWidth="1"/>
    <col min="3076" max="3076" width="2.7109375" style="166" customWidth="1"/>
    <col min="3077" max="3077" width="35.28515625" style="166" customWidth="1"/>
    <col min="3078" max="3079" width="15.28515625" style="166" customWidth="1"/>
    <col min="3080" max="3328" width="9.140625" style="166"/>
    <col min="3329" max="3329" width="28.140625" style="166" customWidth="1"/>
    <col min="3330" max="3331" width="15.28515625" style="166" customWidth="1"/>
    <col min="3332" max="3332" width="2.7109375" style="166" customWidth="1"/>
    <col min="3333" max="3333" width="35.28515625" style="166" customWidth="1"/>
    <col min="3334" max="3335" width="15.28515625" style="166" customWidth="1"/>
    <col min="3336" max="3584" width="9.140625" style="166"/>
    <col min="3585" max="3585" width="28.140625" style="166" customWidth="1"/>
    <col min="3586" max="3587" width="15.28515625" style="166" customWidth="1"/>
    <col min="3588" max="3588" width="2.7109375" style="166" customWidth="1"/>
    <col min="3589" max="3589" width="35.28515625" style="166" customWidth="1"/>
    <col min="3590" max="3591" width="15.28515625" style="166" customWidth="1"/>
    <col min="3592" max="3840" width="9.140625" style="166"/>
    <col min="3841" max="3841" width="28.140625" style="166" customWidth="1"/>
    <col min="3842" max="3843" width="15.28515625" style="166" customWidth="1"/>
    <col min="3844" max="3844" width="2.7109375" style="166" customWidth="1"/>
    <col min="3845" max="3845" width="35.28515625" style="166" customWidth="1"/>
    <col min="3846" max="3847" width="15.28515625" style="166" customWidth="1"/>
    <col min="3848" max="4096" width="9.140625" style="166"/>
    <col min="4097" max="4097" width="28.140625" style="166" customWidth="1"/>
    <col min="4098" max="4099" width="15.28515625" style="166" customWidth="1"/>
    <col min="4100" max="4100" width="2.7109375" style="166" customWidth="1"/>
    <col min="4101" max="4101" width="35.28515625" style="166" customWidth="1"/>
    <col min="4102" max="4103" width="15.28515625" style="166" customWidth="1"/>
    <col min="4104" max="4352" width="9.140625" style="166"/>
    <col min="4353" max="4353" width="28.140625" style="166" customWidth="1"/>
    <col min="4354" max="4355" width="15.28515625" style="166" customWidth="1"/>
    <col min="4356" max="4356" width="2.7109375" style="166" customWidth="1"/>
    <col min="4357" max="4357" width="35.28515625" style="166" customWidth="1"/>
    <col min="4358" max="4359" width="15.28515625" style="166" customWidth="1"/>
    <col min="4360" max="4608" width="9.140625" style="166"/>
    <col min="4609" max="4609" width="28.140625" style="166" customWidth="1"/>
    <col min="4610" max="4611" width="15.28515625" style="166" customWidth="1"/>
    <col min="4612" max="4612" width="2.7109375" style="166" customWidth="1"/>
    <col min="4613" max="4613" width="35.28515625" style="166" customWidth="1"/>
    <col min="4614" max="4615" width="15.28515625" style="166" customWidth="1"/>
    <col min="4616" max="4864" width="9.140625" style="166"/>
    <col min="4865" max="4865" width="28.140625" style="166" customWidth="1"/>
    <col min="4866" max="4867" width="15.28515625" style="166" customWidth="1"/>
    <col min="4868" max="4868" width="2.7109375" style="166" customWidth="1"/>
    <col min="4869" max="4869" width="35.28515625" style="166" customWidth="1"/>
    <col min="4870" max="4871" width="15.28515625" style="166" customWidth="1"/>
    <col min="4872" max="5120" width="9.140625" style="166"/>
    <col min="5121" max="5121" width="28.140625" style="166" customWidth="1"/>
    <col min="5122" max="5123" width="15.28515625" style="166" customWidth="1"/>
    <col min="5124" max="5124" width="2.7109375" style="166" customWidth="1"/>
    <col min="5125" max="5125" width="35.28515625" style="166" customWidth="1"/>
    <col min="5126" max="5127" width="15.28515625" style="166" customWidth="1"/>
    <col min="5128" max="5376" width="9.140625" style="166"/>
    <col min="5377" max="5377" width="28.140625" style="166" customWidth="1"/>
    <col min="5378" max="5379" width="15.28515625" style="166" customWidth="1"/>
    <col min="5380" max="5380" width="2.7109375" style="166" customWidth="1"/>
    <col min="5381" max="5381" width="35.28515625" style="166" customWidth="1"/>
    <col min="5382" max="5383" width="15.28515625" style="166" customWidth="1"/>
    <col min="5384" max="5632" width="9.140625" style="166"/>
    <col min="5633" max="5633" width="28.140625" style="166" customWidth="1"/>
    <col min="5634" max="5635" width="15.28515625" style="166" customWidth="1"/>
    <col min="5636" max="5636" width="2.7109375" style="166" customWidth="1"/>
    <col min="5637" max="5637" width="35.28515625" style="166" customWidth="1"/>
    <col min="5638" max="5639" width="15.28515625" style="166" customWidth="1"/>
    <col min="5640" max="5888" width="9.140625" style="166"/>
    <col min="5889" max="5889" width="28.140625" style="166" customWidth="1"/>
    <col min="5890" max="5891" width="15.28515625" style="166" customWidth="1"/>
    <col min="5892" max="5892" width="2.7109375" style="166" customWidth="1"/>
    <col min="5893" max="5893" width="35.28515625" style="166" customWidth="1"/>
    <col min="5894" max="5895" width="15.28515625" style="166" customWidth="1"/>
    <col min="5896" max="6144" width="9.140625" style="166"/>
    <col min="6145" max="6145" width="28.140625" style="166" customWidth="1"/>
    <col min="6146" max="6147" width="15.28515625" style="166" customWidth="1"/>
    <col min="6148" max="6148" width="2.7109375" style="166" customWidth="1"/>
    <col min="6149" max="6149" width="35.28515625" style="166" customWidth="1"/>
    <col min="6150" max="6151" width="15.28515625" style="166" customWidth="1"/>
    <col min="6152" max="6400" width="9.140625" style="166"/>
    <col min="6401" max="6401" width="28.140625" style="166" customWidth="1"/>
    <col min="6402" max="6403" width="15.28515625" style="166" customWidth="1"/>
    <col min="6404" max="6404" width="2.7109375" style="166" customWidth="1"/>
    <col min="6405" max="6405" width="35.28515625" style="166" customWidth="1"/>
    <col min="6406" max="6407" width="15.28515625" style="166" customWidth="1"/>
    <col min="6408" max="6656" width="9.140625" style="166"/>
    <col min="6657" max="6657" width="28.140625" style="166" customWidth="1"/>
    <col min="6658" max="6659" width="15.28515625" style="166" customWidth="1"/>
    <col min="6660" max="6660" width="2.7109375" style="166" customWidth="1"/>
    <col min="6661" max="6661" width="35.28515625" style="166" customWidth="1"/>
    <col min="6662" max="6663" width="15.28515625" style="166" customWidth="1"/>
    <col min="6664" max="6912" width="9.140625" style="166"/>
    <col min="6913" max="6913" width="28.140625" style="166" customWidth="1"/>
    <col min="6914" max="6915" width="15.28515625" style="166" customWidth="1"/>
    <col min="6916" max="6916" width="2.7109375" style="166" customWidth="1"/>
    <col min="6917" max="6917" width="35.28515625" style="166" customWidth="1"/>
    <col min="6918" max="6919" width="15.28515625" style="166" customWidth="1"/>
    <col min="6920" max="7168" width="9.140625" style="166"/>
    <col min="7169" max="7169" width="28.140625" style="166" customWidth="1"/>
    <col min="7170" max="7171" width="15.28515625" style="166" customWidth="1"/>
    <col min="7172" max="7172" width="2.7109375" style="166" customWidth="1"/>
    <col min="7173" max="7173" width="35.28515625" style="166" customWidth="1"/>
    <col min="7174" max="7175" width="15.28515625" style="166" customWidth="1"/>
    <col min="7176" max="7424" width="9.140625" style="166"/>
    <col min="7425" max="7425" width="28.140625" style="166" customWidth="1"/>
    <col min="7426" max="7427" width="15.28515625" style="166" customWidth="1"/>
    <col min="7428" max="7428" width="2.7109375" style="166" customWidth="1"/>
    <col min="7429" max="7429" width="35.28515625" style="166" customWidth="1"/>
    <col min="7430" max="7431" width="15.28515625" style="166" customWidth="1"/>
    <col min="7432" max="7680" width="9.140625" style="166"/>
    <col min="7681" max="7681" width="28.140625" style="166" customWidth="1"/>
    <col min="7682" max="7683" width="15.28515625" style="166" customWidth="1"/>
    <col min="7684" max="7684" width="2.7109375" style="166" customWidth="1"/>
    <col min="7685" max="7685" width="35.28515625" style="166" customWidth="1"/>
    <col min="7686" max="7687" width="15.28515625" style="166" customWidth="1"/>
    <col min="7688" max="7936" width="9.140625" style="166"/>
    <col min="7937" max="7937" width="28.140625" style="166" customWidth="1"/>
    <col min="7938" max="7939" width="15.28515625" style="166" customWidth="1"/>
    <col min="7940" max="7940" width="2.7109375" style="166" customWidth="1"/>
    <col min="7941" max="7941" width="35.28515625" style="166" customWidth="1"/>
    <col min="7942" max="7943" width="15.28515625" style="166" customWidth="1"/>
    <col min="7944" max="8192" width="9.140625" style="166"/>
    <col min="8193" max="8193" width="28.140625" style="166" customWidth="1"/>
    <col min="8194" max="8195" width="15.28515625" style="166" customWidth="1"/>
    <col min="8196" max="8196" width="2.7109375" style="166" customWidth="1"/>
    <col min="8197" max="8197" width="35.28515625" style="166" customWidth="1"/>
    <col min="8198" max="8199" width="15.28515625" style="166" customWidth="1"/>
    <col min="8200" max="8448" width="9.140625" style="166"/>
    <col min="8449" max="8449" width="28.140625" style="166" customWidth="1"/>
    <col min="8450" max="8451" width="15.28515625" style="166" customWidth="1"/>
    <col min="8452" max="8452" width="2.7109375" style="166" customWidth="1"/>
    <col min="8453" max="8453" width="35.28515625" style="166" customWidth="1"/>
    <col min="8454" max="8455" width="15.28515625" style="166" customWidth="1"/>
    <col min="8456" max="8704" width="9.140625" style="166"/>
    <col min="8705" max="8705" width="28.140625" style="166" customWidth="1"/>
    <col min="8706" max="8707" width="15.28515625" style="166" customWidth="1"/>
    <col min="8708" max="8708" width="2.7109375" style="166" customWidth="1"/>
    <col min="8709" max="8709" width="35.28515625" style="166" customWidth="1"/>
    <col min="8710" max="8711" width="15.28515625" style="166" customWidth="1"/>
    <col min="8712" max="8960" width="9.140625" style="166"/>
    <col min="8961" max="8961" width="28.140625" style="166" customWidth="1"/>
    <col min="8962" max="8963" width="15.28515625" style="166" customWidth="1"/>
    <col min="8964" max="8964" width="2.7109375" style="166" customWidth="1"/>
    <col min="8965" max="8965" width="35.28515625" style="166" customWidth="1"/>
    <col min="8966" max="8967" width="15.28515625" style="166" customWidth="1"/>
    <col min="8968" max="9216" width="9.140625" style="166"/>
    <col min="9217" max="9217" width="28.140625" style="166" customWidth="1"/>
    <col min="9218" max="9219" width="15.28515625" style="166" customWidth="1"/>
    <col min="9220" max="9220" width="2.7109375" style="166" customWidth="1"/>
    <col min="9221" max="9221" width="35.28515625" style="166" customWidth="1"/>
    <col min="9222" max="9223" width="15.28515625" style="166" customWidth="1"/>
    <col min="9224" max="9472" width="9.140625" style="166"/>
    <col min="9473" max="9473" width="28.140625" style="166" customWidth="1"/>
    <col min="9474" max="9475" width="15.28515625" style="166" customWidth="1"/>
    <col min="9476" max="9476" width="2.7109375" style="166" customWidth="1"/>
    <col min="9477" max="9477" width="35.28515625" style="166" customWidth="1"/>
    <col min="9478" max="9479" width="15.28515625" style="166" customWidth="1"/>
    <col min="9480" max="9728" width="9.140625" style="166"/>
    <col min="9729" max="9729" width="28.140625" style="166" customWidth="1"/>
    <col min="9730" max="9731" width="15.28515625" style="166" customWidth="1"/>
    <col min="9732" max="9732" width="2.7109375" style="166" customWidth="1"/>
    <col min="9733" max="9733" width="35.28515625" style="166" customWidth="1"/>
    <col min="9734" max="9735" width="15.28515625" style="166" customWidth="1"/>
    <col min="9736" max="9984" width="9.140625" style="166"/>
    <col min="9985" max="9985" width="28.140625" style="166" customWidth="1"/>
    <col min="9986" max="9987" width="15.28515625" style="166" customWidth="1"/>
    <col min="9988" max="9988" width="2.7109375" style="166" customWidth="1"/>
    <col min="9989" max="9989" width="35.28515625" style="166" customWidth="1"/>
    <col min="9990" max="9991" width="15.28515625" style="166" customWidth="1"/>
    <col min="9992" max="10240" width="9.140625" style="166"/>
    <col min="10241" max="10241" width="28.140625" style="166" customWidth="1"/>
    <col min="10242" max="10243" width="15.28515625" style="166" customWidth="1"/>
    <col min="10244" max="10244" width="2.7109375" style="166" customWidth="1"/>
    <col min="10245" max="10245" width="35.28515625" style="166" customWidth="1"/>
    <col min="10246" max="10247" width="15.28515625" style="166" customWidth="1"/>
    <col min="10248" max="10496" width="9.140625" style="166"/>
    <col min="10497" max="10497" width="28.140625" style="166" customWidth="1"/>
    <col min="10498" max="10499" width="15.28515625" style="166" customWidth="1"/>
    <col min="10500" max="10500" width="2.7109375" style="166" customWidth="1"/>
    <col min="10501" max="10501" width="35.28515625" style="166" customWidth="1"/>
    <col min="10502" max="10503" width="15.28515625" style="166" customWidth="1"/>
    <col min="10504" max="10752" width="9.140625" style="166"/>
    <col min="10753" max="10753" width="28.140625" style="166" customWidth="1"/>
    <col min="10754" max="10755" width="15.28515625" style="166" customWidth="1"/>
    <col min="10756" max="10756" width="2.7109375" style="166" customWidth="1"/>
    <col min="10757" max="10757" width="35.28515625" style="166" customWidth="1"/>
    <col min="10758" max="10759" width="15.28515625" style="166" customWidth="1"/>
    <col min="10760" max="11008" width="9.140625" style="166"/>
    <col min="11009" max="11009" width="28.140625" style="166" customWidth="1"/>
    <col min="11010" max="11011" width="15.28515625" style="166" customWidth="1"/>
    <col min="11012" max="11012" width="2.7109375" style="166" customWidth="1"/>
    <col min="11013" max="11013" width="35.28515625" style="166" customWidth="1"/>
    <col min="11014" max="11015" width="15.28515625" style="166" customWidth="1"/>
    <col min="11016" max="11264" width="9.140625" style="166"/>
    <col min="11265" max="11265" width="28.140625" style="166" customWidth="1"/>
    <col min="11266" max="11267" width="15.28515625" style="166" customWidth="1"/>
    <col min="11268" max="11268" width="2.7109375" style="166" customWidth="1"/>
    <col min="11269" max="11269" width="35.28515625" style="166" customWidth="1"/>
    <col min="11270" max="11271" width="15.28515625" style="166" customWidth="1"/>
    <col min="11272" max="11520" width="9.140625" style="166"/>
    <col min="11521" max="11521" width="28.140625" style="166" customWidth="1"/>
    <col min="11522" max="11523" width="15.28515625" style="166" customWidth="1"/>
    <col min="11524" max="11524" width="2.7109375" style="166" customWidth="1"/>
    <col min="11525" max="11525" width="35.28515625" style="166" customWidth="1"/>
    <col min="11526" max="11527" width="15.28515625" style="166" customWidth="1"/>
    <col min="11528" max="11776" width="9.140625" style="166"/>
    <col min="11777" max="11777" width="28.140625" style="166" customWidth="1"/>
    <col min="11778" max="11779" width="15.28515625" style="166" customWidth="1"/>
    <col min="11780" max="11780" width="2.7109375" style="166" customWidth="1"/>
    <col min="11781" max="11781" width="35.28515625" style="166" customWidth="1"/>
    <col min="11782" max="11783" width="15.28515625" style="166" customWidth="1"/>
    <col min="11784" max="12032" width="9.140625" style="166"/>
    <col min="12033" max="12033" width="28.140625" style="166" customWidth="1"/>
    <col min="12034" max="12035" width="15.28515625" style="166" customWidth="1"/>
    <col min="12036" max="12036" width="2.7109375" style="166" customWidth="1"/>
    <col min="12037" max="12037" width="35.28515625" style="166" customWidth="1"/>
    <col min="12038" max="12039" width="15.28515625" style="166" customWidth="1"/>
    <col min="12040" max="12288" width="9.140625" style="166"/>
    <col min="12289" max="12289" width="28.140625" style="166" customWidth="1"/>
    <col min="12290" max="12291" width="15.28515625" style="166" customWidth="1"/>
    <col min="12292" max="12292" width="2.7109375" style="166" customWidth="1"/>
    <col min="12293" max="12293" width="35.28515625" style="166" customWidth="1"/>
    <col min="12294" max="12295" width="15.28515625" style="166" customWidth="1"/>
    <col min="12296" max="12544" width="9.140625" style="166"/>
    <col min="12545" max="12545" width="28.140625" style="166" customWidth="1"/>
    <col min="12546" max="12547" width="15.28515625" style="166" customWidth="1"/>
    <col min="12548" max="12548" width="2.7109375" style="166" customWidth="1"/>
    <col min="12549" max="12549" width="35.28515625" style="166" customWidth="1"/>
    <col min="12550" max="12551" width="15.28515625" style="166" customWidth="1"/>
    <col min="12552" max="12800" width="9.140625" style="166"/>
    <col min="12801" max="12801" width="28.140625" style="166" customWidth="1"/>
    <col min="12802" max="12803" width="15.28515625" style="166" customWidth="1"/>
    <col min="12804" max="12804" width="2.7109375" style="166" customWidth="1"/>
    <col min="12805" max="12805" width="35.28515625" style="166" customWidth="1"/>
    <col min="12806" max="12807" width="15.28515625" style="166" customWidth="1"/>
    <col min="12808" max="13056" width="9.140625" style="166"/>
    <col min="13057" max="13057" width="28.140625" style="166" customWidth="1"/>
    <col min="13058" max="13059" width="15.28515625" style="166" customWidth="1"/>
    <col min="13060" max="13060" width="2.7109375" style="166" customWidth="1"/>
    <col min="13061" max="13061" width="35.28515625" style="166" customWidth="1"/>
    <col min="13062" max="13063" width="15.28515625" style="166" customWidth="1"/>
    <col min="13064" max="13312" width="9.140625" style="166"/>
    <col min="13313" max="13313" width="28.140625" style="166" customWidth="1"/>
    <col min="13314" max="13315" width="15.28515625" style="166" customWidth="1"/>
    <col min="13316" max="13316" width="2.7109375" style="166" customWidth="1"/>
    <col min="13317" max="13317" width="35.28515625" style="166" customWidth="1"/>
    <col min="13318" max="13319" width="15.28515625" style="166" customWidth="1"/>
    <col min="13320" max="13568" width="9.140625" style="166"/>
    <col min="13569" max="13569" width="28.140625" style="166" customWidth="1"/>
    <col min="13570" max="13571" width="15.28515625" style="166" customWidth="1"/>
    <col min="13572" max="13572" width="2.7109375" style="166" customWidth="1"/>
    <col min="13573" max="13573" width="35.28515625" style="166" customWidth="1"/>
    <col min="13574" max="13575" width="15.28515625" style="166" customWidth="1"/>
    <col min="13576" max="13824" width="9.140625" style="166"/>
    <col min="13825" max="13825" width="28.140625" style="166" customWidth="1"/>
    <col min="13826" max="13827" width="15.28515625" style="166" customWidth="1"/>
    <col min="13828" max="13828" width="2.7109375" style="166" customWidth="1"/>
    <col min="13829" max="13829" width="35.28515625" style="166" customWidth="1"/>
    <col min="13830" max="13831" width="15.28515625" style="166" customWidth="1"/>
    <col min="13832" max="14080" width="9.140625" style="166"/>
    <col min="14081" max="14081" width="28.140625" style="166" customWidth="1"/>
    <col min="14082" max="14083" width="15.28515625" style="166" customWidth="1"/>
    <col min="14084" max="14084" width="2.7109375" style="166" customWidth="1"/>
    <col min="14085" max="14085" width="35.28515625" style="166" customWidth="1"/>
    <col min="14086" max="14087" width="15.28515625" style="166" customWidth="1"/>
    <col min="14088" max="14336" width="9.140625" style="166"/>
    <col min="14337" max="14337" width="28.140625" style="166" customWidth="1"/>
    <col min="14338" max="14339" width="15.28515625" style="166" customWidth="1"/>
    <col min="14340" max="14340" width="2.7109375" style="166" customWidth="1"/>
    <col min="14341" max="14341" width="35.28515625" style="166" customWidth="1"/>
    <col min="14342" max="14343" width="15.28515625" style="166" customWidth="1"/>
    <col min="14344" max="14592" width="9.140625" style="166"/>
    <col min="14593" max="14593" width="28.140625" style="166" customWidth="1"/>
    <col min="14594" max="14595" width="15.28515625" style="166" customWidth="1"/>
    <col min="14596" max="14596" width="2.7109375" style="166" customWidth="1"/>
    <col min="14597" max="14597" width="35.28515625" style="166" customWidth="1"/>
    <col min="14598" max="14599" width="15.28515625" style="166" customWidth="1"/>
    <col min="14600" max="14848" width="9.140625" style="166"/>
    <col min="14849" max="14849" width="28.140625" style="166" customWidth="1"/>
    <col min="14850" max="14851" width="15.28515625" style="166" customWidth="1"/>
    <col min="14852" max="14852" width="2.7109375" style="166" customWidth="1"/>
    <col min="14853" max="14853" width="35.28515625" style="166" customWidth="1"/>
    <col min="14854" max="14855" width="15.28515625" style="166" customWidth="1"/>
    <col min="14856" max="15104" width="9.140625" style="166"/>
    <col min="15105" max="15105" width="28.140625" style="166" customWidth="1"/>
    <col min="15106" max="15107" width="15.28515625" style="166" customWidth="1"/>
    <col min="15108" max="15108" width="2.7109375" style="166" customWidth="1"/>
    <col min="15109" max="15109" width="35.28515625" style="166" customWidth="1"/>
    <col min="15110" max="15111" width="15.28515625" style="166" customWidth="1"/>
    <col min="15112" max="15360" width="9.140625" style="166"/>
    <col min="15361" max="15361" width="28.140625" style="166" customWidth="1"/>
    <col min="15362" max="15363" width="15.28515625" style="166" customWidth="1"/>
    <col min="15364" max="15364" width="2.7109375" style="166" customWidth="1"/>
    <col min="15365" max="15365" width="35.28515625" style="166" customWidth="1"/>
    <col min="15366" max="15367" width="15.28515625" style="166" customWidth="1"/>
    <col min="15368" max="15616" width="9.140625" style="166"/>
    <col min="15617" max="15617" width="28.140625" style="166" customWidth="1"/>
    <col min="15618" max="15619" width="15.28515625" style="166" customWidth="1"/>
    <col min="15620" max="15620" width="2.7109375" style="166" customWidth="1"/>
    <col min="15621" max="15621" width="35.28515625" style="166" customWidth="1"/>
    <col min="15622" max="15623" width="15.28515625" style="166" customWidth="1"/>
    <col min="15624" max="15872" width="9.140625" style="166"/>
    <col min="15873" max="15873" width="28.140625" style="166" customWidth="1"/>
    <col min="15874" max="15875" width="15.28515625" style="166" customWidth="1"/>
    <col min="15876" max="15876" width="2.7109375" style="166" customWidth="1"/>
    <col min="15877" max="15877" width="35.28515625" style="166" customWidth="1"/>
    <col min="15878" max="15879" width="15.28515625" style="166" customWidth="1"/>
    <col min="15880" max="16128" width="9.140625" style="166"/>
    <col min="16129" max="16129" width="28.140625" style="166" customWidth="1"/>
    <col min="16130" max="16131" width="15.28515625" style="166" customWidth="1"/>
    <col min="16132" max="16132" width="2.7109375" style="166" customWidth="1"/>
    <col min="16133" max="16133" width="35.28515625" style="166" customWidth="1"/>
    <col min="16134" max="16135" width="15.28515625" style="166" customWidth="1"/>
    <col min="16136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391</v>
      </c>
      <c r="B5" s="412"/>
      <c r="C5" s="412"/>
      <c r="D5" s="99"/>
      <c r="E5" s="412" t="s">
        <v>392</v>
      </c>
      <c r="F5" s="412"/>
      <c r="G5" s="412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s="142" customFormat="1" ht="16.5" thickBot="1" x14ac:dyDescent="0.25">
      <c r="A7" s="426" t="s">
        <v>385</v>
      </c>
      <c r="B7" s="440"/>
      <c r="C7" s="427"/>
      <c r="D7" s="178"/>
      <c r="E7" s="426" t="s">
        <v>385</v>
      </c>
      <c r="F7" s="440"/>
      <c r="G7" s="427"/>
    </row>
    <row r="8" spans="1:13" s="142" customFormat="1" ht="15.75" x14ac:dyDescent="0.2">
      <c r="A8" s="152" t="s">
        <v>386</v>
      </c>
      <c r="B8" s="422" t="s">
        <v>9</v>
      </c>
      <c r="C8" s="443"/>
      <c r="D8" s="178"/>
      <c r="E8" s="152" t="s">
        <v>386</v>
      </c>
      <c r="F8" s="422" t="s">
        <v>9</v>
      </c>
      <c r="G8" s="423"/>
    </row>
    <row r="9" spans="1:13" s="149" customFormat="1" ht="15.75" x14ac:dyDescent="0.2">
      <c r="A9" s="145" t="s">
        <v>4</v>
      </c>
      <c r="B9" s="418" t="s">
        <v>395</v>
      </c>
      <c r="C9" s="441"/>
      <c r="D9" s="178"/>
      <c r="E9" s="155" t="s">
        <v>4</v>
      </c>
      <c r="F9" s="418" t="s">
        <v>395</v>
      </c>
      <c r="G9" s="419"/>
    </row>
    <row r="10" spans="1:13" s="149" customFormat="1" ht="15.75" x14ac:dyDescent="0.2">
      <c r="A10" s="145" t="s">
        <v>5</v>
      </c>
      <c r="B10" s="418" t="s">
        <v>394</v>
      </c>
      <c r="C10" s="441"/>
      <c r="D10" s="178"/>
      <c r="E10" s="155" t="s">
        <v>5</v>
      </c>
      <c r="F10" s="418" t="s">
        <v>394</v>
      </c>
      <c r="G10" s="419"/>
    </row>
    <row r="11" spans="1:13" s="149" customFormat="1" ht="15.75" x14ac:dyDescent="0.2">
      <c r="A11" s="145" t="s">
        <v>6</v>
      </c>
      <c r="B11" s="418"/>
      <c r="C11" s="441"/>
      <c r="D11" s="178"/>
      <c r="E11" s="155" t="s">
        <v>6</v>
      </c>
      <c r="F11" s="418"/>
      <c r="G11" s="419"/>
    </row>
    <row r="12" spans="1:13" s="149" customFormat="1" ht="15.75" x14ac:dyDescent="0.2">
      <c r="A12" s="145"/>
      <c r="B12" s="418"/>
      <c r="C12" s="441"/>
      <c r="D12" s="178"/>
      <c r="E12" s="155"/>
      <c r="F12" s="418"/>
      <c r="G12" s="419"/>
    </row>
    <row r="13" spans="1:13" s="149" customFormat="1" ht="16.5" thickBot="1" x14ac:dyDescent="0.25">
      <c r="A13" s="179"/>
      <c r="B13" s="438"/>
      <c r="C13" s="442"/>
      <c r="D13" s="178"/>
      <c r="E13" s="180"/>
      <c r="F13" s="438"/>
      <c r="G13" s="439"/>
    </row>
    <row r="14" spans="1:13" s="149" customFormat="1" ht="16.5" thickBot="1" x14ac:dyDescent="0.25">
      <c r="A14" s="140" t="s">
        <v>387</v>
      </c>
      <c r="B14" s="35" t="s">
        <v>16</v>
      </c>
      <c r="C14" s="36" t="s">
        <v>17</v>
      </c>
      <c r="D14" s="178"/>
      <c r="E14" s="140" t="s">
        <v>387</v>
      </c>
      <c r="F14" s="35" t="s">
        <v>16</v>
      </c>
      <c r="G14" s="36" t="s">
        <v>17</v>
      </c>
    </row>
    <row r="15" spans="1:13" s="149" customFormat="1" ht="15.75" x14ac:dyDescent="0.2">
      <c r="A15" s="155" t="s">
        <v>388</v>
      </c>
      <c r="B15" s="181" t="s">
        <v>396</v>
      </c>
      <c r="C15" s="182"/>
      <c r="D15" s="178"/>
      <c r="E15" s="155" t="s">
        <v>388</v>
      </c>
      <c r="F15" s="181" t="s">
        <v>396</v>
      </c>
      <c r="G15" s="182"/>
    </row>
    <row r="16" spans="1:13" s="149" customFormat="1" ht="15.75" x14ac:dyDescent="0.2">
      <c r="A16" s="145" t="s">
        <v>389</v>
      </c>
      <c r="B16" s="156" t="s">
        <v>397</v>
      </c>
      <c r="C16" s="147"/>
      <c r="D16" s="178"/>
      <c r="E16" s="155" t="s">
        <v>389</v>
      </c>
      <c r="F16" s="156" t="s">
        <v>397</v>
      </c>
      <c r="G16" s="182"/>
    </row>
    <row r="17" spans="1:12" ht="16.5" thickBot="1" x14ac:dyDescent="0.25">
      <c r="A17" s="179"/>
      <c r="B17" s="189"/>
      <c r="C17" s="151"/>
      <c r="D17" s="178"/>
      <c r="E17" s="183"/>
      <c r="F17" s="189"/>
      <c r="G17" s="185"/>
    </row>
    <row r="18" spans="1:12" s="149" customFormat="1" ht="16.5" thickBot="1" x14ac:dyDescent="0.25">
      <c r="A18" s="140" t="s">
        <v>390</v>
      </c>
      <c r="B18" s="14" t="s">
        <v>16</v>
      </c>
      <c r="C18" s="108" t="s">
        <v>17</v>
      </c>
      <c r="D18" s="178"/>
      <c r="E18" s="140" t="s">
        <v>390</v>
      </c>
      <c r="F18" s="14" t="s">
        <v>16</v>
      </c>
      <c r="G18" s="36" t="s">
        <v>17</v>
      </c>
    </row>
    <row r="19" spans="1:12" s="149" customFormat="1" ht="15.75" x14ac:dyDescent="0.2">
      <c r="A19" s="155" t="s">
        <v>388</v>
      </c>
      <c r="B19" s="181" t="s">
        <v>398</v>
      </c>
      <c r="C19" s="182"/>
      <c r="D19" s="178"/>
      <c r="E19" s="155" t="s">
        <v>388</v>
      </c>
      <c r="F19" s="181" t="s">
        <v>398</v>
      </c>
      <c r="G19" s="182"/>
    </row>
    <row r="20" spans="1:12" s="149" customFormat="1" ht="15.75" x14ac:dyDescent="0.2">
      <c r="A20" s="145" t="s">
        <v>389</v>
      </c>
      <c r="B20" s="156" t="s">
        <v>399</v>
      </c>
      <c r="C20" s="147"/>
      <c r="D20" s="178"/>
      <c r="E20" s="155" t="s">
        <v>389</v>
      </c>
      <c r="F20" s="156" t="s">
        <v>399</v>
      </c>
      <c r="G20" s="182"/>
    </row>
    <row r="21" spans="1:12" ht="16.5" thickBot="1" x14ac:dyDescent="0.25">
      <c r="A21" s="145"/>
      <c r="B21" s="156"/>
      <c r="C21" s="147"/>
      <c r="D21" s="178"/>
      <c r="E21" s="183"/>
      <c r="F21" s="184"/>
      <c r="G21" s="185"/>
    </row>
    <row r="22" spans="1:12" s="149" customFormat="1" ht="15.75" x14ac:dyDescent="0.2">
      <c r="A22" s="186"/>
      <c r="B22" s="186"/>
      <c r="C22" s="186"/>
      <c r="D22" s="178"/>
      <c r="E22" s="178"/>
      <c r="F22" s="178"/>
      <c r="G22" s="178"/>
    </row>
    <row r="23" spans="1:12" ht="16.5" thickBot="1" x14ac:dyDescent="0.25">
      <c r="A23" s="412" t="s">
        <v>393</v>
      </c>
      <c r="B23" s="412"/>
      <c r="C23" s="412"/>
      <c r="D23" s="99"/>
      <c r="E23" s="412"/>
      <c r="F23" s="412"/>
      <c r="G23" s="412"/>
    </row>
    <row r="24" spans="1:12" s="142" customFormat="1" ht="16.5" thickBot="1" x14ac:dyDescent="0.25">
      <c r="A24" s="426" t="s">
        <v>385</v>
      </c>
      <c r="B24" s="440"/>
      <c r="C24" s="427"/>
      <c r="D24" s="178"/>
      <c r="E24" s="149"/>
      <c r="F24" s="149"/>
      <c r="G24" s="149"/>
    </row>
    <row r="25" spans="1:12" s="142" customFormat="1" ht="15.75" x14ac:dyDescent="0.2">
      <c r="A25" s="152" t="s">
        <v>386</v>
      </c>
      <c r="B25" s="422" t="s">
        <v>9</v>
      </c>
      <c r="C25" s="423"/>
      <c r="D25" s="178"/>
      <c r="E25" s="149"/>
      <c r="F25" s="149"/>
      <c r="G25" s="149"/>
    </row>
    <row r="26" spans="1:12" s="149" customFormat="1" ht="15.75" x14ac:dyDescent="0.2">
      <c r="A26" s="155" t="s">
        <v>4</v>
      </c>
      <c r="B26" s="418" t="s">
        <v>395</v>
      </c>
      <c r="C26" s="419"/>
      <c r="D26" s="178"/>
    </row>
    <row r="27" spans="1:12" s="149" customFormat="1" ht="15.75" x14ac:dyDescent="0.2">
      <c r="A27" s="155" t="s">
        <v>5</v>
      </c>
      <c r="B27" s="418" t="s">
        <v>394</v>
      </c>
      <c r="C27" s="419"/>
      <c r="D27" s="178"/>
    </row>
    <row r="28" spans="1:12" s="149" customFormat="1" ht="15.75" x14ac:dyDescent="0.2">
      <c r="A28" s="155" t="s">
        <v>6</v>
      </c>
      <c r="B28" s="418"/>
      <c r="C28" s="419"/>
      <c r="D28" s="178"/>
    </row>
    <row r="29" spans="1:12" s="149" customFormat="1" ht="15.75" x14ac:dyDescent="0.2">
      <c r="A29" s="145"/>
      <c r="B29" s="418"/>
      <c r="C29" s="419"/>
      <c r="D29" s="178"/>
      <c r="L29" s="187"/>
    </row>
    <row r="30" spans="1:12" s="149" customFormat="1" ht="16.5" thickBot="1" x14ac:dyDescent="0.25">
      <c r="A30" s="179"/>
      <c r="B30" s="438"/>
      <c r="C30" s="439"/>
      <c r="D30" s="178"/>
    </row>
    <row r="31" spans="1:12" s="149" customFormat="1" ht="16.5" thickBot="1" x14ac:dyDescent="0.25">
      <c r="A31" s="140" t="s">
        <v>387</v>
      </c>
      <c r="B31" s="35" t="s">
        <v>16</v>
      </c>
      <c r="C31" s="36" t="s">
        <v>17</v>
      </c>
      <c r="D31" s="178"/>
    </row>
    <row r="32" spans="1:12" s="149" customFormat="1" ht="15.75" x14ac:dyDescent="0.2">
      <c r="A32" s="155" t="s">
        <v>388</v>
      </c>
      <c r="B32" s="181" t="s">
        <v>396</v>
      </c>
      <c r="C32" s="188"/>
      <c r="D32" s="178"/>
    </row>
    <row r="33" spans="1:7" s="149" customFormat="1" ht="15.75" x14ac:dyDescent="0.2">
      <c r="A33" s="155" t="s">
        <v>389</v>
      </c>
      <c r="B33" s="156" t="s">
        <v>397</v>
      </c>
      <c r="C33" s="190"/>
      <c r="D33" s="178"/>
    </row>
    <row r="34" spans="1:7" s="149" customFormat="1" ht="16.5" thickBot="1" x14ac:dyDescent="0.25">
      <c r="A34" s="191"/>
      <c r="B34" s="189"/>
      <c r="C34" s="164"/>
      <c r="D34" s="178"/>
    </row>
    <row r="35" spans="1:7" s="149" customFormat="1" ht="16.5" thickBot="1" x14ac:dyDescent="0.25">
      <c r="A35" s="140" t="s">
        <v>390</v>
      </c>
      <c r="B35" s="14" t="s">
        <v>16</v>
      </c>
      <c r="C35" s="36" t="s">
        <v>17</v>
      </c>
      <c r="D35" s="178"/>
    </row>
    <row r="36" spans="1:7" s="149" customFormat="1" ht="15.75" x14ac:dyDescent="0.2">
      <c r="A36" s="155" t="s">
        <v>388</v>
      </c>
      <c r="B36" s="181" t="s">
        <v>398</v>
      </c>
      <c r="C36" s="182"/>
      <c r="D36" s="178"/>
    </row>
    <row r="37" spans="1:7" s="149" customFormat="1" ht="15.75" x14ac:dyDescent="0.2">
      <c r="A37" s="145" t="s">
        <v>389</v>
      </c>
      <c r="B37" s="156" t="s">
        <v>399</v>
      </c>
      <c r="C37" s="147"/>
      <c r="D37" s="178"/>
    </row>
    <row r="38" spans="1:7" ht="16.5" thickBot="1" x14ac:dyDescent="0.25">
      <c r="A38" s="191"/>
      <c r="B38" s="160"/>
      <c r="C38" s="161"/>
      <c r="D38" s="178"/>
      <c r="E38" s="149"/>
      <c r="F38" s="149"/>
      <c r="G38" s="149"/>
    </row>
  </sheetData>
  <mergeCells count="28">
    <mergeCell ref="A7:C7"/>
    <mergeCell ref="E7:G7"/>
    <mergeCell ref="A1:G1"/>
    <mergeCell ref="A2:G2"/>
    <mergeCell ref="A3:G3"/>
    <mergeCell ref="A5:C5"/>
    <mergeCell ref="E5:G5"/>
    <mergeCell ref="B8:C8"/>
    <mergeCell ref="F8:G8"/>
    <mergeCell ref="B9:C9"/>
    <mergeCell ref="F9:G9"/>
    <mergeCell ref="B10:C10"/>
    <mergeCell ref="F10:G10"/>
    <mergeCell ref="A23:C23"/>
    <mergeCell ref="E23:G23"/>
    <mergeCell ref="A24:C24"/>
    <mergeCell ref="B25:C25"/>
    <mergeCell ref="B11:C11"/>
    <mergeCell ref="F11:G11"/>
    <mergeCell ref="B12:C12"/>
    <mergeCell ref="F12:G12"/>
    <mergeCell ref="B13:C13"/>
    <mergeCell ref="F13:G13"/>
    <mergeCell ref="B29:C29"/>
    <mergeCell ref="B30:C30"/>
    <mergeCell ref="B26:C26"/>
    <mergeCell ref="B27:C27"/>
    <mergeCell ref="B28:C28"/>
  </mergeCells>
  <printOptions horizontalCentered="1"/>
  <pageMargins left="0.7" right="0.7" top="1" bottom="1" header="0" footer="0"/>
  <pageSetup scale="71" orientation="portrait" verticalDpi="300" r:id="rId1"/>
  <headerFooter alignWithMargins="0">
    <oddFooter xml:space="preserve">&amp;C &amp;R </oddFooter>
  </headerFooter>
  <colBreaks count="1" manualBreakCount="1">
    <brk id="7" max="1048575" man="1"/>
  </colBreaks>
  <drawing r:id="rId2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AE744-AE2D-40D9-B6F9-088B868CC42A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4.285156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424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454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433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427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428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431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426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430</v>
      </c>
      <c r="C22" s="445"/>
      <c r="D22" s="198"/>
      <c r="E22" s="207" t="s">
        <v>417</v>
      </c>
      <c r="F22" s="160" t="s">
        <v>429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9" orientation="portrait" r:id="rId1"/>
  <drawing r:id="rId2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8913EB-BC98-4F0B-9DEA-B568AD5ECADB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2.8554687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434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454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435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427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428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431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426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430</v>
      </c>
      <c r="C22" s="445"/>
      <c r="D22" s="198"/>
      <c r="E22" s="207" t="s">
        <v>417</v>
      </c>
      <c r="F22" s="160" t="s">
        <v>429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FDED2-966D-424A-9E24-D38BFEACF9C2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436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454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437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427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428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431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426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430</v>
      </c>
      <c r="C22" s="445"/>
      <c r="D22" s="198"/>
      <c r="E22" s="207" t="s">
        <v>417</v>
      </c>
      <c r="F22" s="160" t="s">
        <v>429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6913F-1F9A-4EF1-8F2F-C5FC68C5DB6F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2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438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454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433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439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440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441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442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443</v>
      </c>
      <c r="C22" s="445"/>
      <c r="D22" s="198"/>
      <c r="E22" s="207" t="s">
        <v>417</v>
      </c>
      <c r="F22" s="160" t="s">
        <v>444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9" orientation="portrait" r:id="rId1"/>
  <drawing r:id="rId2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9079A-2834-424B-9F28-7F22C5CF75B9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445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454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435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439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440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441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442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443</v>
      </c>
      <c r="C22" s="445"/>
      <c r="D22" s="198"/>
      <c r="E22" s="207" t="s">
        <v>417</v>
      </c>
      <c r="F22" s="160" t="s">
        <v>444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92DAF-3236-4B04-A2EF-1013AA6090A8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8554687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446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454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437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439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440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441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442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443</v>
      </c>
      <c r="C22" s="445"/>
      <c r="D22" s="198"/>
      <c r="E22" s="207" t="s">
        <v>417</v>
      </c>
      <c r="F22" s="160" t="s">
        <v>444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77D0F-9373-45ED-8867-0B2E9D70F167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8554687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447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448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449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450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451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453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442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430</v>
      </c>
      <c r="C22" s="445"/>
      <c r="D22" s="198"/>
      <c r="E22" s="207" t="s">
        <v>417</v>
      </c>
      <c r="F22" s="160" t="s">
        <v>452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8CE02E-B62F-4CCE-B6BD-A8FD81A60F48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285156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456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448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455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450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451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453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442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430</v>
      </c>
      <c r="C22" s="445"/>
      <c r="D22" s="198"/>
      <c r="E22" s="207" t="s">
        <v>417</v>
      </c>
      <c r="F22" s="160" t="s">
        <v>452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77534-76D7-4BD7-995B-E94AAE98BDFD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457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448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458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450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451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453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442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430</v>
      </c>
      <c r="C22" s="445"/>
      <c r="D22" s="198"/>
      <c r="E22" s="207" t="s">
        <v>417</v>
      </c>
      <c r="F22" s="160" t="s">
        <v>452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58B74E-0C44-42C1-8D5B-F035375EFA29}">
  <sheetPr>
    <pageSetUpPr fitToPage="1"/>
  </sheetPr>
  <dimension ref="A1:XFD51"/>
  <sheetViews>
    <sheetView zoomScale="80" zoomScaleNormal="80" workbookViewId="0">
      <pane ySplit="7" topLeftCell="A18" activePane="bottomLeft" state="frozen"/>
      <selection activeCell="S12" sqref="S12"/>
      <selection pane="bottomLeft" activeCell="M7" sqref="M7:M18"/>
    </sheetView>
  </sheetViews>
  <sheetFormatPr defaultColWidth="9.140625" defaultRowHeight="15" x14ac:dyDescent="0.25"/>
  <cols>
    <col min="1" max="1" width="12" style="4" customWidth="1"/>
    <col min="2" max="12" width="10.7109375" style="4" customWidth="1"/>
    <col min="13" max="13" width="13.42578125" style="4" customWidth="1"/>
    <col min="14" max="16384" width="9.140625" style="4"/>
  </cols>
  <sheetData>
    <row r="1" spans="1:13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341"/>
      <c r="I1" s="341"/>
      <c r="J1" s="341"/>
      <c r="K1" s="341"/>
      <c r="L1" s="341"/>
      <c r="M1" s="3"/>
    </row>
    <row r="2" spans="1:13" ht="20.25" x14ac:dyDescent="0.25">
      <c r="A2" s="342" t="s">
        <v>36</v>
      </c>
      <c r="B2" s="342"/>
      <c r="C2" s="342"/>
      <c r="D2" s="342"/>
      <c r="E2" s="342"/>
      <c r="F2" s="342"/>
      <c r="G2" s="342"/>
      <c r="H2" s="342"/>
      <c r="I2" s="342"/>
      <c r="J2" s="342"/>
      <c r="K2" s="342"/>
      <c r="L2" s="342"/>
      <c r="M2" s="7"/>
    </row>
    <row r="3" spans="1:13" ht="21" x14ac:dyDescent="0.25">
      <c r="A3" s="343" t="s">
        <v>37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8"/>
    </row>
    <row r="4" spans="1:13" ht="15" customHeight="1" x14ac:dyDescent="0.25">
      <c r="A4" s="344"/>
      <c r="B4" s="344"/>
      <c r="C4" s="344"/>
      <c r="D4" s="344"/>
      <c r="E4" s="344"/>
      <c r="F4" s="344"/>
      <c r="G4" s="344"/>
      <c r="H4" s="344"/>
      <c r="I4" s="344"/>
      <c r="J4" s="344"/>
      <c r="K4" s="344"/>
      <c r="L4" s="344"/>
    </row>
    <row r="5" spans="1:13" ht="15" customHeight="1" x14ac:dyDescent="0.25">
      <c r="A5" s="365" t="s">
        <v>588</v>
      </c>
      <c r="B5" s="365"/>
      <c r="C5" s="365"/>
      <c r="D5" s="365"/>
      <c r="E5" s="365"/>
      <c r="F5" s="365"/>
      <c r="G5" s="365"/>
      <c r="H5" s="365"/>
      <c r="I5" s="365"/>
      <c r="J5" s="365"/>
      <c r="K5" s="365"/>
      <c r="L5" s="365"/>
      <c r="M5" s="289" t="s">
        <v>1276</v>
      </c>
    </row>
    <row r="6" spans="1:13" ht="6.75" customHeight="1" thickBot="1" x14ac:dyDescent="0.3">
      <c r="A6" s="69"/>
      <c r="B6" s="69"/>
      <c r="C6" s="69"/>
      <c r="D6" s="69"/>
      <c r="E6" s="69"/>
      <c r="F6" s="69"/>
      <c r="G6" s="69"/>
    </row>
    <row r="7" spans="1:13" ht="39.950000000000003" customHeight="1" thickBot="1" x14ac:dyDescent="0.3">
      <c r="A7" s="70" t="s">
        <v>86</v>
      </c>
      <c r="B7" s="71" t="s">
        <v>87</v>
      </c>
      <c r="C7" s="71"/>
      <c r="D7" s="71" t="s">
        <v>88</v>
      </c>
      <c r="E7" s="71" t="s">
        <v>89</v>
      </c>
      <c r="F7" s="71" t="s">
        <v>90</v>
      </c>
      <c r="G7" s="71" t="s">
        <v>91</v>
      </c>
      <c r="H7" s="71" t="s">
        <v>92</v>
      </c>
      <c r="I7" s="70" t="s">
        <v>93</v>
      </c>
      <c r="J7" s="71" t="s">
        <v>94</v>
      </c>
      <c r="K7" s="71" t="s">
        <v>95</v>
      </c>
      <c r="L7" s="71" t="s">
        <v>96</v>
      </c>
      <c r="M7" s="316" t="s">
        <v>1457</v>
      </c>
    </row>
    <row r="8" spans="1:13" ht="24.95" customHeight="1" x14ac:dyDescent="0.25">
      <c r="A8" s="72" t="s">
        <v>589</v>
      </c>
      <c r="B8" s="73" t="s">
        <v>614</v>
      </c>
      <c r="C8" s="74"/>
      <c r="D8" s="74" t="s">
        <v>213</v>
      </c>
      <c r="E8" s="75">
        <v>8</v>
      </c>
      <c r="F8" s="76">
        <v>450</v>
      </c>
      <c r="G8" s="73"/>
      <c r="H8" s="76">
        <v>450</v>
      </c>
      <c r="I8" s="73"/>
      <c r="J8" s="76">
        <v>450</v>
      </c>
      <c r="K8" s="73"/>
      <c r="L8" s="77"/>
      <c r="M8" s="317">
        <v>1.37</v>
      </c>
    </row>
    <row r="9" spans="1:13" ht="24.95" customHeight="1" x14ac:dyDescent="0.25">
      <c r="A9" s="72" t="s">
        <v>590</v>
      </c>
      <c r="B9" s="78" t="s">
        <v>615</v>
      </c>
      <c r="C9" s="74"/>
      <c r="D9" s="74" t="s">
        <v>213</v>
      </c>
      <c r="E9" s="75">
        <v>10</v>
      </c>
      <c r="F9" s="76">
        <v>1000</v>
      </c>
      <c r="G9" s="78"/>
      <c r="H9" s="76">
        <v>645</v>
      </c>
      <c r="I9" s="73"/>
      <c r="J9" s="76">
        <v>655</v>
      </c>
      <c r="K9" s="73"/>
      <c r="L9" s="79"/>
      <c r="M9" s="317">
        <v>4.3499999999999996</v>
      </c>
    </row>
    <row r="10" spans="1:13" ht="24.95" customHeight="1" x14ac:dyDescent="0.25">
      <c r="A10" s="72" t="s">
        <v>591</v>
      </c>
      <c r="B10" s="78" t="s">
        <v>616</v>
      </c>
      <c r="C10" s="74"/>
      <c r="D10" s="74" t="s">
        <v>213</v>
      </c>
      <c r="E10" s="75">
        <v>6</v>
      </c>
      <c r="F10" s="76">
        <v>400</v>
      </c>
      <c r="G10" s="78"/>
      <c r="H10" s="76">
        <v>365</v>
      </c>
      <c r="I10" s="73"/>
      <c r="J10" s="76">
        <v>365</v>
      </c>
      <c r="K10" s="73"/>
      <c r="L10" s="80"/>
      <c r="M10" s="317">
        <v>1.29</v>
      </c>
    </row>
    <row r="11" spans="1:13" ht="24.95" customHeight="1" x14ac:dyDescent="0.25">
      <c r="A11" s="72" t="s">
        <v>592</v>
      </c>
      <c r="B11" s="78" t="s">
        <v>617</v>
      </c>
      <c r="C11" s="74"/>
      <c r="D11" s="74" t="s">
        <v>213</v>
      </c>
      <c r="E11" s="75">
        <v>12</v>
      </c>
      <c r="F11" s="76">
        <v>1400</v>
      </c>
      <c r="G11" s="78"/>
      <c r="H11" s="76">
        <v>340</v>
      </c>
      <c r="I11" s="73"/>
      <c r="J11" s="76">
        <v>700</v>
      </c>
      <c r="K11" s="73"/>
      <c r="L11" s="80"/>
      <c r="M11" s="317">
        <v>2.83</v>
      </c>
    </row>
    <row r="12" spans="1:13" ht="24.95" customHeight="1" x14ac:dyDescent="0.25">
      <c r="A12" s="72" t="s">
        <v>593</v>
      </c>
      <c r="B12" s="78" t="s">
        <v>617</v>
      </c>
      <c r="C12" s="74"/>
      <c r="D12" s="74" t="s">
        <v>213</v>
      </c>
      <c r="E12" s="75">
        <v>12</v>
      </c>
      <c r="F12" s="76">
        <v>1300</v>
      </c>
      <c r="G12" s="78"/>
      <c r="H12" s="76">
        <v>275</v>
      </c>
      <c r="I12" s="73"/>
      <c r="J12" s="76">
        <v>650</v>
      </c>
      <c r="K12" s="73"/>
      <c r="L12" s="80"/>
      <c r="M12" s="317">
        <v>2.42</v>
      </c>
    </row>
    <row r="13" spans="1:13" ht="24.95" customHeight="1" x14ac:dyDescent="0.25">
      <c r="A13" s="72" t="s">
        <v>594</v>
      </c>
      <c r="B13" s="78" t="s">
        <v>616</v>
      </c>
      <c r="C13" s="74"/>
      <c r="D13" s="74" t="s">
        <v>213</v>
      </c>
      <c r="E13" s="75">
        <v>16</v>
      </c>
      <c r="F13" s="76">
        <v>2600</v>
      </c>
      <c r="G13" s="78"/>
      <c r="H13" s="76">
        <v>1025</v>
      </c>
      <c r="I13" s="73"/>
      <c r="J13" s="76">
        <v>1300</v>
      </c>
      <c r="K13" s="73"/>
      <c r="L13" s="79"/>
      <c r="M13" s="317">
        <v>2.93</v>
      </c>
    </row>
    <row r="14" spans="1:13" ht="24.95" customHeight="1" x14ac:dyDescent="0.25">
      <c r="A14" s="72" t="s">
        <v>595</v>
      </c>
      <c r="B14" s="78" t="s">
        <v>618</v>
      </c>
      <c r="C14" s="74"/>
      <c r="D14" s="74" t="s">
        <v>213</v>
      </c>
      <c r="E14" s="75">
        <v>16</v>
      </c>
      <c r="F14" s="76">
        <v>2100</v>
      </c>
      <c r="G14" s="78"/>
      <c r="H14" s="76">
        <v>345</v>
      </c>
      <c r="I14" s="73"/>
      <c r="J14" s="76">
        <v>1050</v>
      </c>
      <c r="K14" s="73"/>
      <c r="L14" s="80"/>
      <c r="M14" s="317">
        <v>2.12</v>
      </c>
    </row>
    <row r="15" spans="1:13" ht="24.95" customHeight="1" x14ac:dyDescent="0.25">
      <c r="A15" s="72" t="s">
        <v>596</v>
      </c>
      <c r="B15" s="78" t="s">
        <v>618</v>
      </c>
      <c r="C15" s="74"/>
      <c r="D15" s="74" t="s">
        <v>213</v>
      </c>
      <c r="E15" s="75">
        <v>16</v>
      </c>
      <c r="F15" s="76">
        <v>2400</v>
      </c>
      <c r="G15" s="78"/>
      <c r="H15" s="76">
        <v>220</v>
      </c>
      <c r="I15" s="73"/>
      <c r="J15" s="76">
        <v>1200</v>
      </c>
      <c r="K15" s="73"/>
      <c r="L15" s="80"/>
      <c r="M15" s="317">
        <v>2.58</v>
      </c>
    </row>
    <row r="16" spans="1:13" ht="24.95" customHeight="1" x14ac:dyDescent="0.25">
      <c r="A16" s="72" t="s">
        <v>597</v>
      </c>
      <c r="B16" s="78" t="s">
        <v>618</v>
      </c>
      <c r="C16" s="74"/>
      <c r="D16" s="74" t="s">
        <v>213</v>
      </c>
      <c r="E16" s="75">
        <v>16</v>
      </c>
      <c r="F16" s="76">
        <v>2700</v>
      </c>
      <c r="G16" s="78"/>
      <c r="H16" s="76">
        <v>0</v>
      </c>
      <c r="I16" s="73"/>
      <c r="J16" s="76">
        <v>1350</v>
      </c>
      <c r="K16" s="73"/>
      <c r="L16" s="79"/>
      <c r="M16" s="317">
        <v>3.11</v>
      </c>
    </row>
    <row r="17" spans="1:13" ht="24.95" customHeight="1" x14ac:dyDescent="0.25">
      <c r="A17" s="72" t="s">
        <v>598</v>
      </c>
      <c r="B17" s="78" t="s">
        <v>618</v>
      </c>
      <c r="C17" s="74"/>
      <c r="D17" s="74" t="s">
        <v>213</v>
      </c>
      <c r="E17" s="75">
        <v>12</v>
      </c>
      <c r="F17" s="76">
        <v>1400</v>
      </c>
      <c r="G17" s="78"/>
      <c r="H17" s="76">
        <v>0</v>
      </c>
      <c r="I17" s="73"/>
      <c r="J17" s="75">
        <v>700</v>
      </c>
      <c r="K17" s="73"/>
      <c r="L17" s="80"/>
      <c r="M17" s="317">
        <v>1.64</v>
      </c>
    </row>
    <row r="18" spans="1:13" ht="24.95" customHeight="1" x14ac:dyDescent="0.25">
      <c r="A18" s="72" t="s">
        <v>599</v>
      </c>
      <c r="B18" s="78" t="s">
        <v>619</v>
      </c>
      <c r="C18" s="74"/>
      <c r="D18" s="74" t="s">
        <v>213</v>
      </c>
      <c r="E18" s="75">
        <v>14</v>
      </c>
      <c r="F18" s="76">
        <v>1700</v>
      </c>
      <c r="G18" s="78"/>
      <c r="H18" s="76">
        <v>0</v>
      </c>
      <c r="I18" s="73"/>
      <c r="J18" s="76">
        <v>850</v>
      </c>
      <c r="K18" s="73"/>
      <c r="L18" s="80"/>
      <c r="M18" s="317">
        <v>1.72</v>
      </c>
    </row>
    <row r="19" spans="1:13" ht="24.95" customHeight="1" x14ac:dyDescent="0.25">
      <c r="A19" s="72" t="s">
        <v>600</v>
      </c>
      <c r="B19" s="78" t="s">
        <v>620</v>
      </c>
      <c r="C19" s="74"/>
      <c r="D19" s="74" t="s">
        <v>213</v>
      </c>
      <c r="E19" s="75">
        <v>10</v>
      </c>
      <c r="F19" s="76">
        <v>1100</v>
      </c>
      <c r="G19" s="78"/>
      <c r="H19" s="76">
        <v>260</v>
      </c>
      <c r="I19" s="73"/>
      <c r="J19" s="76">
        <v>550</v>
      </c>
      <c r="K19" s="73"/>
      <c r="L19" s="80"/>
      <c r="M19" s="317">
        <v>1.38</v>
      </c>
    </row>
    <row r="20" spans="1:13" ht="24.95" customHeight="1" x14ac:dyDescent="0.25">
      <c r="A20" s="72" t="s">
        <v>601</v>
      </c>
      <c r="B20" s="78" t="s">
        <v>621</v>
      </c>
      <c r="C20" s="74"/>
      <c r="D20" s="74" t="s">
        <v>213</v>
      </c>
      <c r="E20" s="75">
        <v>10</v>
      </c>
      <c r="F20" s="76">
        <v>900</v>
      </c>
      <c r="G20" s="78"/>
      <c r="H20" s="76">
        <v>195</v>
      </c>
      <c r="I20" s="73"/>
      <c r="J20" s="76">
        <v>450</v>
      </c>
      <c r="K20" s="73"/>
      <c r="L20" s="80"/>
      <c r="M20" s="317">
        <v>1.64</v>
      </c>
    </row>
    <row r="21" spans="1:13" ht="24.95" customHeight="1" x14ac:dyDescent="0.25">
      <c r="A21" s="72" t="s">
        <v>602</v>
      </c>
      <c r="B21" s="78" t="s">
        <v>621</v>
      </c>
      <c r="C21" s="74"/>
      <c r="D21" s="74" t="s">
        <v>213</v>
      </c>
      <c r="E21" s="75">
        <v>16</v>
      </c>
      <c r="F21" s="76">
        <v>1800</v>
      </c>
      <c r="G21" s="78"/>
      <c r="H21" s="76">
        <v>170</v>
      </c>
      <c r="I21" s="73"/>
      <c r="J21" s="76">
        <v>900</v>
      </c>
      <c r="K21" s="73"/>
      <c r="L21" s="80"/>
      <c r="M21" s="317">
        <v>1.71</v>
      </c>
    </row>
    <row r="22" spans="1:13" ht="24.95" customHeight="1" x14ac:dyDescent="0.25">
      <c r="A22" s="72" t="s">
        <v>603</v>
      </c>
      <c r="B22" s="78" t="s">
        <v>621</v>
      </c>
      <c r="C22" s="74"/>
      <c r="D22" s="74" t="s">
        <v>213</v>
      </c>
      <c r="E22" s="75">
        <v>16</v>
      </c>
      <c r="F22" s="76">
        <v>1800</v>
      </c>
      <c r="G22" s="78"/>
      <c r="H22" s="76">
        <v>175</v>
      </c>
      <c r="I22" s="73"/>
      <c r="J22" s="76">
        <v>900</v>
      </c>
      <c r="K22" s="73"/>
      <c r="L22" s="80"/>
      <c r="M22" s="317">
        <v>1.71</v>
      </c>
    </row>
    <row r="23" spans="1:13" ht="24.95" customHeight="1" x14ac:dyDescent="0.25">
      <c r="A23" s="72" t="s">
        <v>604</v>
      </c>
      <c r="B23" s="78" t="s">
        <v>622</v>
      </c>
      <c r="C23" s="74"/>
      <c r="D23" s="74" t="s">
        <v>213</v>
      </c>
      <c r="E23" s="75">
        <v>8</v>
      </c>
      <c r="F23" s="76">
        <v>350</v>
      </c>
      <c r="G23" s="78"/>
      <c r="H23" s="76">
        <v>0</v>
      </c>
      <c r="I23" s="73"/>
      <c r="J23" s="76">
        <v>175</v>
      </c>
      <c r="K23" s="73"/>
      <c r="L23" s="80"/>
      <c r="M23" s="317">
        <v>0.33</v>
      </c>
    </row>
    <row r="24" spans="1:13" ht="24.95" customHeight="1" x14ac:dyDescent="0.25">
      <c r="A24" s="72" t="s">
        <v>605</v>
      </c>
      <c r="B24" s="78" t="s">
        <v>626</v>
      </c>
      <c r="C24" s="74"/>
      <c r="D24" s="74" t="s">
        <v>213</v>
      </c>
      <c r="E24" s="75">
        <v>16</v>
      </c>
      <c r="F24" s="76">
        <v>2400</v>
      </c>
      <c r="G24" s="78"/>
      <c r="H24" s="76">
        <v>0</v>
      </c>
      <c r="I24" s="73"/>
      <c r="J24" s="76">
        <v>1200</v>
      </c>
      <c r="K24" s="73"/>
      <c r="L24" s="80"/>
      <c r="M24" s="317">
        <v>2.58</v>
      </c>
    </row>
    <row r="25" spans="1:13" ht="24.95" customHeight="1" x14ac:dyDescent="0.25">
      <c r="A25" s="72" t="s">
        <v>606</v>
      </c>
      <c r="B25" s="78" t="s">
        <v>621</v>
      </c>
      <c r="C25" s="74"/>
      <c r="D25" s="74" t="s">
        <v>213</v>
      </c>
      <c r="E25" s="75">
        <v>16</v>
      </c>
      <c r="F25" s="76">
        <v>2300</v>
      </c>
      <c r="G25" s="78"/>
      <c r="H25" s="76">
        <v>0</v>
      </c>
      <c r="I25" s="73"/>
      <c r="J25" s="76">
        <v>1150</v>
      </c>
      <c r="K25" s="73"/>
      <c r="L25" s="80"/>
      <c r="M25" s="317">
        <v>2.42</v>
      </c>
    </row>
    <row r="26" spans="1:13" ht="24.95" customHeight="1" x14ac:dyDescent="0.25">
      <c r="A26" s="72" t="s">
        <v>607</v>
      </c>
      <c r="B26" s="78" t="s">
        <v>625</v>
      </c>
      <c r="C26" s="74"/>
      <c r="D26" s="74" t="s">
        <v>213</v>
      </c>
      <c r="E26" s="75">
        <v>8</v>
      </c>
      <c r="F26" s="76">
        <v>700</v>
      </c>
      <c r="G26" s="78"/>
      <c r="H26" s="76">
        <v>100</v>
      </c>
      <c r="I26" s="73"/>
      <c r="J26" s="76">
        <v>350</v>
      </c>
      <c r="K26" s="73"/>
      <c r="L26" s="80"/>
      <c r="M26" s="317">
        <v>1.53</v>
      </c>
    </row>
    <row r="27" spans="1:13" ht="24.95" customHeight="1" x14ac:dyDescent="0.25">
      <c r="A27" s="72" t="s">
        <v>608</v>
      </c>
      <c r="B27" s="78" t="s">
        <v>621</v>
      </c>
      <c r="C27" s="74"/>
      <c r="D27" s="74" t="s">
        <v>213</v>
      </c>
      <c r="E27" s="75">
        <v>12</v>
      </c>
      <c r="F27" s="76">
        <v>1400</v>
      </c>
      <c r="G27" s="78"/>
      <c r="H27" s="76">
        <v>145</v>
      </c>
      <c r="I27" s="73"/>
      <c r="J27" s="76">
        <v>700</v>
      </c>
      <c r="K27" s="73"/>
      <c r="L27" s="80"/>
      <c r="M27" s="317">
        <v>1.64</v>
      </c>
    </row>
    <row r="28" spans="1:13" ht="24.95" customHeight="1" x14ac:dyDescent="0.25">
      <c r="A28" s="72" t="s">
        <v>609</v>
      </c>
      <c r="B28" s="78" t="s">
        <v>624</v>
      </c>
      <c r="C28" s="74"/>
      <c r="D28" s="74" t="s">
        <v>213</v>
      </c>
      <c r="E28" s="75">
        <v>6</v>
      </c>
      <c r="F28" s="76">
        <v>200</v>
      </c>
      <c r="G28" s="78"/>
      <c r="H28" s="76">
        <v>80</v>
      </c>
      <c r="I28" s="73"/>
      <c r="J28" s="76">
        <v>100</v>
      </c>
      <c r="K28" s="73"/>
      <c r="L28" s="79"/>
      <c r="M28" s="317">
        <v>0.25</v>
      </c>
    </row>
    <row r="29" spans="1:13" ht="24.95" customHeight="1" x14ac:dyDescent="0.25">
      <c r="A29" s="72" t="s">
        <v>610</v>
      </c>
      <c r="B29" s="78" t="s">
        <v>621</v>
      </c>
      <c r="C29" s="74"/>
      <c r="D29" s="74" t="s">
        <v>213</v>
      </c>
      <c r="E29" s="75">
        <v>16</v>
      </c>
      <c r="F29" s="76">
        <v>2000</v>
      </c>
      <c r="G29" s="78"/>
      <c r="H29" s="76">
        <v>170</v>
      </c>
      <c r="I29" s="73"/>
      <c r="J29" s="76">
        <v>1000</v>
      </c>
      <c r="K29" s="73"/>
      <c r="L29" s="80"/>
      <c r="M29" s="317">
        <v>1.97</v>
      </c>
    </row>
    <row r="30" spans="1:13" ht="24.95" customHeight="1" x14ac:dyDescent="0.25">
      <c r="A30" s="72" t="s">
        <v>611</v>
      </c>
      <c r="B30" s="78" t="s">
        <v>623</v>
      </c>
      <c r="C30" s="74"/>
      <c r="D30" s="74" t="s">
        <v>213</v>
      </c>
      <c r="E30" s="75">
        <v>8</v>
      </c>
      <c r="F30" s="76">
        <v>350</v>
      </c>
      <c r="G30" s="78"/>
      <c r="H30" s="76">
        <v>140</v>
      </c>
      <c r="I30" s="73"/>
      <c r="J30" s="76">
        <v>175</v>
      </c>
      <c r="K30" s="73"/>
      <c r="L30" s="80"/>
      <c r="M30" s="317">
        <v>0.33</v>
      </c>
    </row>
    <row r="31" spans="1:13" ht="25.5" customHeight="1" x14ac:dyDescent="0.25">
      <c r="A31" s="72" t="s">
        <v>612</v>
      </c>
      <c r="B31" s="81" t="s">
        <v>583</v>
      </c>
      <c r="C31" s="82"/>
      <c r="D31" s="74" t="s">
        <v>213</v>
      </c>
      <c r="E31" s="83">
        <v>8</v>
      </c>
      <c r="F31" s="84">
        <v>400</v>
      </c>
      <c r="G31" s="81"/>
      <c r="H31" s="84">
        <v>70</v>
      </c>
      <c r="I31" s="85"/>
      <c r="J31" s="84">
        <v>200</v>
      </c>
      <c r="K31" s="85"/>
      <c r="L31" s="86"/>
      <c r="M31" s="317">
        <v>0.38</v>
      </c>
    </row>
    <row r="32" spans="1:13" ht="25.5" customHeight="1" x14ac:dyDescent="0.25">
      <c r="A32" s="72" t="s">
        <v>613</v>
      </c>
      <c r="B32" s="78" t="s">
        <v>621</v>
      </c>
      <c r="C32" s="87"/>
      <c r="D32" s="74" t="s">
        <v>213</v>
      </c>
      <c r="E32" s="87" t="s">
        <v>530</v>
      </c>
      <c r="F32" s="88">
        <v>3600</v>
      </c>
      <c r="G32" s="78"/>
      <c r="H32" s="88">
        <v>0</v>
      </c>
      <c r="I32" s="78"/>
      <c r="J32" s="88">
        <v>1800</v>
      </c>
      <c r="K32" s="78"/>
      <c r="L32" s="80"/>
      <c r="M32" s="317">
        <v>3.43</v>
      </c>
    </row>
    <row r="33" spans="1:13 16384:16384" ht="25.5" customHeight="1" x14ac:dyDescent="0.25">
      <c r="A33" s="72"/>
      <c r="B33" s="78"/>
      <c r="C33" s="87"/>
      <c r="D33" s="87"/>
      <c r="E33" s="87"/>
      <c r="F33" s="215">
        <f>SUM(F8:F32)</f>
        <v>36750</v>
      </c>
      <c r="G33" s="215">
        <f>SUM(G8:G32)</f>
        <v>0</v>
      </c>
      <c r="H33" s="88"/>
      <c r="I33" s="78"/>
      <c r="J33" s="215">
        <f>SUM(J8:J32)</f>
        <v>18920</v>
      </c>
      <c r="K33" s="215">
        <f>SUM(K8:K32)</f>
        <v>0</v>
      </c>
      <c r="L33" s="80"/>
      <c r="M33" s="317"/>
      <c r="XFD33" s="219"/>
    </row>
    <row r="34" spans="1:13 16384:16384" ht="24.95" customHeight="1" x14ac:dyDescent="0.25">
      <c r="A34" s="72"/>
      <c r="B34" s="78"/>
      <c r="C34" s="74"/>
      <c r="D34" s="74"/>
      <c r="E34" s="75"/>
      <c r="F34" s="76"/>
      <c r="G34" s="78"/>
      <c r="H34" s="76"/>
      <c r="I34" s="73"/>
      <c r="J34" s="76"/>
      <c r="K34" s="73"/>
      <c r="L34" s="80"/>
      <c r="M34" s="317"/>
    </row>
    <row r="35" spans="1:13 16384:16384" ht="24.95" customHeight="1" x14ac:dyDescent="0.25">
      <c r="A35" s="72"/>
      <c r="B35" s="78"/>
      <c r="C35" s="74"/>
      <c r="D35" s="74"/>
      <c r="E35" s="75"/>
      <c r="F35" s="76"/>
      <c r="G35" s="78"/>
      <c r="H35" s="76"/>
      <c r="I35" s="73"/>
      <c r="J35" s="76"/>
      <c r="K35" s="73"/>
      <c r="L35" s="80"/>
      <c r="M35" s="317"/>
    </row>
    <row r="36" spans="1:13 16384:16384" ht="24.95" customHeight="1" x14ac:dyDescent="0.25">
      <c r="A36" s="72"/>
      <c r="B36" s="78"/>
      <c r="C36" s="74"/>
      <c r="D36" s="74"/>
      <c r="E36" s="75"/>
      <c r="F36" s="76"/>
      <c r="G36" s="78"/>
      <c r="H36" s="76"/>
      <c r="I36" s="73"/>
      <c r="J36" s="76"/>
      <c r="K36" s="73"/>
      <c r="L36" s="80"/>
      <c r="M36" s="317"/>
    </row>
    <row r="37" spans="1:13 16384:16384" ht="25.5" customHeight="1" x14ac:dyDescent="0.25">
      <c r="B37" s="78"/>
      <c r="C37" s="87"/>
      <c r="D37" s="87"/>
      <c r="E37" s="87"/>
      <c r="F37" s="88"/>
      <c r="G37" s="78"/>
      <c r="H37" s="88"/>
      <c r="I37" s="78"/>
      <c r="J37" s="88"/>
      <c r="K37" s="78"/>
      <c r="L37" s="80"/>
      <c r="M37" s="317"/>
    </row>
    <row r="38" spans="1:13 16384:16384" ht="25.5" customHeight="1" x14ac:dyDescent="0.25">
      <c r="B38" s="78"/>
      <c r="C38" s="87"/>
      <c r="D38" s="87"/>
      <c r="E38" s="87"/>
      <c r="F38" s="88"/>
      <c r="G38" s="78"/>
      <c r="H38" s="88"/>
      <c r="I38" s="78"/>
      <c r="J38" s="88"/>
      <c r="K38" s="78"/>
      <c r="L38" s="80"/>
    </row>
    <row r="39" spans="1:13 16384:16384" ht="25.5" customHeight="1" thickBot="1" x14ac:dyDescent="0.3">
      <c r="A39" s="89"/>
      <c r="B39" s="90"/>
      <c r="C39" s="91"/>
      <c r="D39" s="91"/>
      <c r="E39" s="91"/>
      <c r="F39" s="92"/>
      <c r="G39" s="90"/>
      <c r="H39" s="92"/>
      <c r="I39" s="90"/>
      <c r="J39" s="92"/>
      <c r="K39" s="90"/>
      <c r="L39" s="93"/>
    </row>
    <row r="40" spans="1:13 16384:16384" x14ac:dyDescent="0.25">
      <c r="A40" s="9"/>
      <c r="B40" s="94"/>
      <c r="C40" s="9"/>
      <c r="D40" s="9"/>
      <c r="E40" s="9"/>
      <c r="F40" s="9"/>
      <c r="G40" s="9"/>
      <c r="H40" s="9"/>
      <c r="I40" s="9"/>
      <c r="J40" s="9"/>
      <c r="K40" s="9"/>
      <c r="L40" s="9"/>
    </row>
    <row r="41" spans="1:13 16384:16384" x14ac:dyDescent="0.25">
      <c r="A41" s="95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</row>
    <row r="42" spans="1:13 16384:16384" x14ac:dyDescent="0.2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</row>
    <row r="43" spans="1:13 16384:16384" x14ac:dyDescent="0.2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</row>
    <row r="44" spans="1:13 16384:16384" x14ac:dyDescent="0.2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</row>
    <row r="50" spans="1:1" x14ac:dyDescent="0.25">
      <c r="A50" s="96"/>
    </row>
    <row r="51" spans="1:1" x14ac:dyDescent="0.25">
      <c r="A51" s="97"/>
    </row>
  </sheetData>
  <mergeCells count="5">
    <mergeCell ref="A1:L1"/>
    <mergeCell ref="A2:L2"/>
    <mergeCell ref="A3:L3"/>
    <mergeCell ref="A4:L4"/>
    <mergeCell ref="A5:L5"/>
  </mergeCells>
  <phoneticPr fontId="25" type="noConversion"/>
  <printOptions horizontalCentered="1"/>
  <pageMargins left="0.7" right="0.7" top="1" bottom="0.5" header="0" footer="0"/>
  <pageSetup scale="70" fitToHeight="0" orientation="portrait" r:id="rId1"/>
  <drawing r:id="rId2"/>
  <legacyDrawing r:id="rId3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112EA3-017E-471D-B64F-4BB51DECA8EE}">
  <sheetPr>
    <pageSetUpPr fitToPage="1"/>
  </sheetPr>
  <dimension ref="A1:M49"/>
  <sheetViews>
    <sheetView zoomScale="80" zoomScaleNormal="80" workbookViewId="0">
      <selection activeCell="F18" sqref="F18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1412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1414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1415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1413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1416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477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 t="s">
        <v>477</v>
      </c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 t="s">
        <v>1419</v>
      </c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/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/>
      <c r="C20" s="445"/>
      <c r="D20" s="198"/>
      <c r="E20" s="200" t="s">
        <v>22</v>
      </c>
      <c r="F20" s="156" t="s">
        <v>1418</v>
      </c>
      <c r="G20" s="147"/>
    </row>
    <row r="21" spans="1:7" s="149" customFormat="1" ht="15.75" x14ac:dyDescent="0.2">
      <c r="A21" s="155" t="s">
        <v>415</v>
      </c>
      <c r="B21" s="418" t="s">
        <v>1417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481</v>
      </c>
      <c r="C22" s="445"/>
      <c r="D22" s="198"/>
      <c r="E22" s="207" t="s">
        <v>417</v>
      </c>
      <c r="F22" s="160"/>
      <c r="G22" s="161"/>
    </row>
    <row r="23" spans="1:7" s="142" customFormat="1" ht="15.75" x14ac:dyDescent="0.2">
      <c r="A23" s="145" t="s">
        <v>418</v>
      </c>
      <c r="B23" s="418" t="s">
        <v>1417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1418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00A3A-E4C4-45A5-9F35-098AA74B60CF}">
  <sheetPr>
    <pageSetUpPr fitToPage="1"/>
  </sheetPr>
  <dimension ref="A1:M49"/>
  <sheetViews>
    <sheetView zoomScale="80" zoomScaleNormal="80" workbookViewId="0">
      <selection activeCell="B14" sqref="B14:C14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1420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1414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1415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1421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1416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477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 t="s">
        <v>477</v>
      </c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 t="s">
        <v>1419</v>
      </c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/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/>
      <c r="C20" s="445"/>
      <c r="D20" s="198"/>
      <c r="E20" s="200" t="s">
        <v>22</v>
      </c>
      <c r="F20" s="156" t="s">
        <v>1418</v>
      </c>
      <c r="G20" s="147"/>
    </row>
    <row r="21" spans="1:7" s="149" customFormat="1" ht="15.75" x14ac:dyDescent="0.2">
      <c r="A21" s="155" t="s">
        <v>415</v>
      </c>
      <c r="B21" s="418" t="s">
        <v>1417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481</v>
      </c>
      <c r="C22" s="445"/>
      <c r="D22" s="198"/>
      <c r="E22" s="207" t="s">
        <v>417</v>
      </c>
      <c r="F22" s="160"/>
      <c r="G22" s="161"/>
    </row>
    <row r="23" spans="1:7" s="142" customFormat="1" ht="15.75" x14ac:dyDescent="0.2">
      <c r="A23" s="145" t="s">
        <v>418</v>
      </c>
      <c r="B23" s="418" t="s">
        <v>1417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1418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45E22-007E-4615-82CF-3CD481C3E84B}">
  <sheetPr>
    <pageSetUpPr fitToPage="1"/>
  </sheetPr>
  <dimension ref="A1:M49"/>
  <sheetViews>
    <sheetView zoomScale="80" zoomScaleNormal="80" workbookViewId="0">
      <selection activeCell="I21" sqref="I21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1422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1414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1415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1425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1423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477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 t="s">
        <v>477</v>
      </c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 t="s">
        <v>1424</v>
      </c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/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/>
      <c r="C20" s="445"/>
      <c r="D20" s="198"/>
      <c r="E20" s="200" t="s">
        <v>22</v>
      </c>
      <c r="F20" s="156" t="s">
        <v>1418</v>
      </c>
      <c r="G20" s="147"/>
    </row>
    <row r="21" spans="1:7" s="149" customFormat="1" ht="15.75" x14ac:dyDescent="0.2">
      <c r="A21" s="155" t="s">
        <v>415</v>
      </c>
      <c r="B21" s="418" t="s">
        <v>1417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481</v>
      </c>
      <c r="C22" s="445"/>
      <c r="D22" s="198"/>
      <c r="E22" s="207" t="s">
        <v>417</v>
      </c>
      <c r="F22" s="160"/>
      <c r="G22" s="161"/>
    </row>
    <row r="23" spans="1:7" s="142" customFormat="1" ht="15.75" x14ac:dyDescent="0.2">
      <c r="A23" s="145" t="s">
        <v>418</v>
      </c>
      <c r="B23" s="418" t="s">
        <v>1417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1418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BA078-550B-4BA4-988C-3962849892FE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459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461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460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462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463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464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432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465</v>
      </c>
      <c r="C22" s="445"/>
      <c r="D22" s="198"/>
      <c r="E22" s="207" t="s">
        <v>417</v>
      </c>
      <c r="F22" s="160" t="s">
        <v>466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1EF0C-76FE-4A8E-A9F0-FFBE5D3641D5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1406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467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461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468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469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470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471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472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465</v>
      </c>
      <c r="C22" s="445"/>
      <c r="D22" s="198"/>
      <c r="E22" s="207" t="s">
        <v>417</v>
      </c>
      <c r="F22" s="160" t="s">
        <v>473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EF3DB-E819-43CA-87C5-78B596DE1FD9}">
  <sheetPr>
    <pageSetUpPr fitToPage="1"/>
  </sheetPr>
  <dimension ref="A1:M49"/>
  <sheetViews>
    <sheetView zoomScale="80" zoomScaleNormal="80" workbookViewId="0">
      <selection activeCell="I13" sqref="I13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42578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474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476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475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478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479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480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477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481</v>
      </c>
      <c r="C22" s="445"/>
      <c r="D22" s="198"/>
      <c r="E22" s="207" t="s">
        <v>417</v>
      </c>
      <c r="F22" s="160" t="s">
        <v>482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CF0E6-EFB6-4ECE-88BF-C64DBC31DB28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1406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484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485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483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486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487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464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432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465</v>
      </c>
      <c r="C22" s="445"/>
      <c r="D22" s="198"/>
      <c r="E22" s="207" t="s">
        <v>417</v>
      </c>
      <c r="F22" s="160" t="s">
        <v>488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BB586D-41A3-4278-971E-4A059C225AE3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489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485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490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491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492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464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432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465</v>
      </c>
      <c r="C22" s="445"/>
      <c r="D22" s="198"/>
      <c r="E22" s="207" t="s">
        <v>417</v>
      </c>
      <c r="F22" s="160" t="s">
        <v>493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11715F-5259-4071-BADE-90D32DEB978F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4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494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496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495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497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498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480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477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481</v>
      </c>
      <c r="C22" s="445"/>
      <c r="D22" s="198"/>
      <c r="E22" s="207" t="s">
        <v>417</v>
      </c>
      <c r="F22" s="160" t="s">
        <v>499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91679-354C-445A-BDB2-A0014958DE93}">
  <sheetPr>
    <pageSetUpPr fitToPage="1"/>
  </sheetPr>
  <dimension ref="A1:M49"/>
  <sheetViews>
    <sheetView zoomScale="80" zoomScaleNormal="80" workbookViewId="0">
      <selection activeCell="H5" sqref="H5"/>
    </sheetView>
  </sheetViews>
  <sheetFormatPr defaultRowHeight="12.75" x14ac:dyDescent="0.2"/>
  <cols>
    <col min="1" max="1" width="23.7109375" style="166" customWidth="1"/>
    <col min="2" max="2" width="24.28515625" style="166" customWidth="1"/>
    <col min="3" max="3" width="15.7109375" style="166" customWidth="1"/>
    <col min="4" max="4" width="7" style="166" customWidth="1"/>
    <col min="5" max="5" width="28.42578125" style="166" bestFit="1" customWidth="1"/>
    <col min="6" max="7" width="15.7109375" style="166" customWidth="1"/>
    <col min="8" max="8" width="13.5703125" style="166" customWidth="1"/>
    <col min="9" max="255" width="9.140625" style="166"/>
    <col min="256" max="256" width="4.7109375" style="166" customWidth="1"/>
    <col min="257" max="257" width="2.7109375" style="166" customWidth="1"/>
    <col min="258" max="258" width="28.7109375" style="166" customWidth="1"/>
    <col min="259" max="259" width="20.7109375" style="166" customWidth="1"/>
    <col min="260" max="260" width="2.7109375" style="166" customWidth="1"/>
    <col min="261" max="261" width="28.7109375" style="166" customWidth="1"/>
    <col min="262" max="262" width="20.7109375" style="166" customWidth="1"/>
    <col min="263" max="511" width="9.140625" style="166"/>
    <col min="512" max="512" width="4.7109375" style="166" customWidth="1"/>
    <col min="513" max="513" width="2.7109375" style="166" customWidth="1"/>
    <col min="514" max="514" width="28.7109375" style="166" customWidth="1"/>
    <col min="515" max="515" width="20.7109375" style="166" customWidth="1"/>
    <col min="516" max="516" width="2.7109375" style="166" customWidth="1"/>
    <col min="517" max="517" width="28.7109375" style="166" customWidth="1"/>
    <col min="518" max="518" width="20.7109375" style="166" customWidth="1"/>
    <col min="519" max="767" width="9.140625" style="166"/>
    <col min="768" max="768" width="4.7109375" style="166" customWidth="1"/>
    <col min="769" max="769" width="2.7109375" style="166" customWidth="1"/>
    <col min="770" max="770" width="28.7109375" style="166" customWidth="1"/>
    <col min="771" max="771" width="20.7109375" style="166" customWidth="1"/>
    <col min="772" max="772" width="2.7109375" style="166" customWidth="1"/>
    <col min="773" max="773" width="28.7109375" style="166" customWidth="1"/>
    <col min="774" max="774" width="20.7109375" style="166" customWidth="1"/>
    <col min="775" max="1023" width="9.140625" style="166"/>
    <col min="1024" max="1024" width="4.7109375" style="166" customWidth="1"/>
    <col min="1025" max="1025" width="2.7109375" style="166" customWidth="1"/>
    <col min="1026" max="1026" width="28.7109375" style="166" customWidth="1"/>
    <col min="1027" max="1027" width="20.7109375" style="166" customWidth="1"/>
    <col min="1028" max="1028" width="2.7109375" style="166" customWidth="1"/>
    <col min="1029" max="1029" width="28.7109375" style="166" customWidth="1"/>
    <col min="1030" max="1030" width="20.7109375" style="166" customWidth="1"/>
    <col min="1031" max="1279" width="9.140625" style="166"/>
    <col min="1280" max="1280" width="4.7109375" style="166" customWidth="1"/>
    <col min="1281" max="1281" width="2.7109375" style="166" customWidth="1"/>
    <col min="1282" max="1282" width="28.7109375" style="166" customWidth="1"/>
    <col min="1283" max="1283" width="20.7109375" style="166" customWidth="1"/>
    <col min="1284" max="1284" width="2.7109375" style="166" customWidth="1"/>
    <col min="1285" max="1285" width="28.7109375" style="166" customWidth="1"/>
    <col min="1286" max="1286" width="20.7109375" style="166" customWidth="1"/>
    <col min="1287" max="1535" width="9.140625" style="166"/>
    <col min="1536" max="1536" width="4.7109375" style="166" customWidth="1"/>
    <col min="1537" max="1537" width="2.7109375" style="166" customWidth="1"/>
    <col min="1538" max="1538" width="28.7109375" style="166" customWidth="1"/>
    <col min="1539" max="1539" width="20.7109375" style="166" customWidth="1"/>
    <col min="1540" max="1540" width="2.7109375" style="166" customWidth="1"/>
    <col min="1541" max="1541" width="28.7109375" style="166" customWidth="1"/>
    <col min="1542" max="1542" width="20.7109375" style="166" customWidth="1"/>
    <col min="1543" max="1791" width="9.140625" style="166"/>
    <col min="1792" max="1792" width="4.7109375" style="166" customWidth="1"/>
    <col min="1793" max="1793" width="2.7109375" style="166" customWidth="1"/>
    <col min="1794" max="1794" width="28.7109375" style="166" customWidth="1"/>
    <col min="1795" max="1795" width="20.7109375" style="166" customWidth="1"/>
    <col min="1796" max="1796" width="2.7109375" style="166" customWidth="1"/>
    <col min="1797" max="1797" width="28.7109375" style="166" customWidth="1"/>
    <col min="1798" max="1798" width="20.7109375" style="166" customWidth="1"/>
    <col min="1799" max="2047" width="9.140625" style="166"/>
    <col min="2048" max="2048" width="4.7109375" style="166" customWidth="1"/>
    <col min="2049" max="2049" width="2.7109375" style="166" customWidth="1"/>
    <col min="2050" max="2050" width="28.7109375" style="166" customWidth="1"/>
    <col min="2051" max="2051" width="20.7109375" style="166" customWidth="1"/>
    <col min="2052" max="2052" width="2.7109375" style="166" customWidth="1"/>
    <col min="2053" max="2053" width="28.7109375" style="166" customWidth="1"/>
    <col min="2054" max="2054" width="20.7109375" style="166" customWidth="1"/>
    <col min="2055" max="2303" width="9.140625" style="166"/>
    <col min="2304" max="2304" width="4.7109375" style="166" customWidth="1"/>
    <col min="2305" max="2305" width="2.7109375" style="166" customWidth="1"/>
    <col min="2306" max="2306" width="28.7109375" style="166" customWidth="1"/>
    <col min="2307" max="2307" width="20.7109375" style="166" customWidth="1"/>
    <col min="2308" max="2308" width="2.7109375" style="166" customWidth="1"/>
    <col min="2309" max="2309" width="28.7109375" style="166" customWidth="1"/>
    <col min="2310" max="2310" width="20.7109375" style="166" customWidth="1"/>
    <col min="2311" max="2559" width="9.140625" style="166"/>
    <col min="2560" max="2560" width="4.7109375" style="166" customWidth="1"/>
    <col min="2561" max="2561" width="2.7109375" style="166" customWidth="1"/>
    <col min="2562" max="2562" width="28.7109375" style="166" customWidth="1"/>
    <col min="2563" max="2563" width="20.7109375" style="166" customWidth="1"/>
    <col min="2564" max="2564" width="2.7109375" style="166" customWidth="1"/>
    <col min="2565" max="2565" width="28.7109375" style="166" customWidth="1"/>
    <col min="2566" max="2566" width="20.7109375" style="166" customWidth="1"/>
    <col min="2567" max="2815" width="9.140625" style="166"/>
    <col min="2816" max="2816" width="4.7109375" style="166" customWidth="1"/>
    <col min="2817" max="2817" width="2.7109375" style="166" customWidth="1"/>
    <col min="2818" max="2818" width="28.7109375" style="166" customWidth="1"/>
    <col min="2819" max="2819" width="20.7109375" style="166" customWidth="1"/>
    <col min="2820" max="2820" width="2.7109375" style="166" customWidth="1"/>
    <col min="2821" max="2821" width="28.7109375" style="166" customWidth="1"/>
    <col min="2822" max="2822" width="20.7109375" style="166" customWidth="1"/>
    <col min="2823" max="3071" width="9.140625" style="166"/>
    <col min="3072" max="3072" width="4.7109375" style="166" customWidth="1"/>
    <col min="3073" max="3073" width="2.7109375" style="166" customWidth="1"/>
    <col min="3074" max="3074" width="28.7109375" style="166" customWidth="1"/>
    <col min="3075" max="3075" width="20.7109375" style="166" customWidth="1"/>
    <col min="3076" max="3076" width="2.7109375" style="166" customWidth="1"/>
    <col min="3077" max="3077" width="28.7109375" style="166" customWidth="1"/>
    <col min="3078" max="3078" width="20.7109375" style="166" customWidth="1"/>
    <col min="3079" max="3327" width="9.140625" style="166"/>
    <col min="3328" max="3328" width="4.7109375" style="166" customWidth="1"/>
    <col min="3329" max="3329" width="2.7109375" style="166" customWidth="1"/>
    <col min="3330" max="3330" width="28.7109375" style="166" customWidth="1"/>
    <col min="3331" max="3331" width="20.7109375" style="166" customWidth="1"/>
    <col min="3332" max="3332" width="2.7109375" style="166" customWidth="1"/>
    <col min="3333" max="3333" width="28.7109375" style="166" customWidth="1"/>
    <col min="3334" max="3334" width="20.7109375" style="166" customWidth="1"/>
    <col min="3335" max="3583" width="9.140625" style="166"/>
    <col min="3584" max="3584" width="4.7109375" style="166" customWidth="1"/>
    <col min="3585" max="3585" width="2.7109375" style="166" customWidth="1"/>
    <col min="3586" max="3586" width="28.7109375" style="166" customWidth="1"/>
    <col min="3587" max="3587" width="20.7109375" style="166" customWidth="1"/>
    <col min="3588" max="3588" width="2.7109375" style="166" customWidth="1"/>
    <col min="3589" max="3589" width="28.7109375" style="166" customWidth="1"/>
    <col min="3590" max="3590" width="20.7109375" style="166" customWidth="1"/>
    <col min="3591" max="3839" width="9.140625" style="166"/>
    <col min="3840" max="3840" width="4.7109375" style="166" customWidth="1"/>
    <col min="3841" max="3841" width="2.7109375" style="166" customWidth="1"/>
    <col min="3842" max="3842" width="28.7109375" style="166" customWidth="1"/>
    <col min="3843" max="3843" width="20.7109375" style="166" customWidth="1"/>
    <col min="3844" max="3844" width="2.7109375" style="166" customWidth="1"/>
    <col min="3845" max="3845" width="28.7109375" style="166" customWidth="1"/>
    <col min="3846" max="3846" width="20.7109375" style="166" customWidth="1"/>
    <col min="3847" max="4095" width="9.140625" style="166"/>
    <col min="4096" max="4096" width="4.7109375" style="166" customWidth="1"/>
    <col min="4097" max="4097" width="2.7109375" style="166" customWidth="1"/>
    <col min="4098" max="4098" width="28.7109375" style="166" customWidth="1"/>
    <col min="4099" max="4099" width="20.7109375" style="166" customWidth="1"/>
    <col min="4100" max="4100" width="2.7109375" style="166" customWidth="1"/>
    <col min="4101" max="4101" width="28.7109375" style="166" customWidth="1"/>
    <col min="4102" max="4102" width="20.7109375" style="166" customWidth="1"/>
    <col min="4103" max="4351" width="9.140625" style="166"/>
    <col min="4352" max="4352" width="4.7109375" style="166" customWidth="1"/>
    <col min="4353" max="4353" width="2.7109375" style="166" customWidth="1"/>
    <col min="4354" max="4354" width="28.7109375" style="166" customWidth="1"/>
    <col min="4355" max="4355" width="20.7109375" style="166" customWidth="1"/>
    <col min="4356" max="4356" width="2.7109375" style="166" customWidth="1"/>
    <col min="4357" max="4357" width="28.7109375" style="166" customWidth="1"/>
    <col min="4358" max="4358" width="20.7109375" style="166" customWidth="1"/>
    <col min="4359" max="4607" width="9.140625" style="166"/>
    <col min="4608" max="4608" width="4.7109375" style="166" customWidth="1"/>
    <col min="4609" max="4609" width="2.7109375" style="166" customWidth="1"/>
    <col min="4610" max="4610" width="28.7109375" style="166" customWidth="1"/>
    <col min="4611" max="4611" width="20.7109375" style="166" customWidth="1"/>
    <col min="4612" max="4612" width="2.7109375" style="166" customWidth="1"/>
    <col min="4613" max="4613" width="28.7109375" style="166" customWidth="1"/>
    <col min="4614" max="4614" width="20.7109375" style="166" customWidth="1"/>
    <col min="4615" max="4863" width="9.140625" style="166"/>
    <col min="4864" max="4864" width="4.7109375" style="166" customWidth="1"/>
    <col min="4865" max="4865" width="2.7109375" style="166" customWidth="1"/>
    <col min="4866" max="4866" width="28.7109375" style="166" customWidth="1"/>
    <col min="4867" max="4867" width="20.7109375" style="166" customWidth="1"/>
    <col min="4868" max="4868" width="2.7109375" style="166" customWidth="1"/>
    <col min="4869" max="4869" width="28.7109375" style="166" customWidth="1"/>
    <col min="4870" max="4870" width="20.7109375" style="166" customWidth="1"/>
    <col min="4871" max="5119" width="9.140625" style="166"/>
    <col min="5120" max="5120" width="4.7109375" style="166" customWidth="1"/>
    <col min="5121" max="5121" width="2.7109375" style="166" customWidth="1"/>
    <col min="5122" max="5122" width="28.7109375" style="166" customWidth="1"/>
    <col min="5123" max="5123" width="20.7109375" style="166" customWidth="1"/>
    <col min="5124" max="5124" width="2.7109375" style="166" customWidth="1"/>
    <col min="5125" max="5125" width="28.7109375" style="166" customWidth="1"/>
    <col min="5126" max="5126" width="20.7109375" style="166" customWidth="1"/>
    <col min="5127" max="5375" width="9.140625" style="166"/>
    <col min="5376" max="5376" width="4.7109375" style="166" customWidth="1"/>
    <col min="5377" max="5377" width="2.7109375" style="166" customWidth="1"/>
    <col min="5378" max="5378" width="28.7109375" style="166" customWidth="1"/>
    <col min="5379" max="5379" width="20.7109375" style="166" customWidth="1"/>
    <col min="5380" max="5380" width="2.7109375" style="166" customWidth="1"/>
    <col min="5381" max="5381" width="28.7109375" style="166" customWidth="1"/>
    <col min="5382" max="5382" width="20.7109375" style="166" customWidth="1"/>
    <col min="5383" max="5631" width="9.140625" style="166"/>
    <col min="5632" max="5632" width="4.7109375" style="166" customWidth="1"/>
    <col min="5633" max="5633" width="2.7109375" style="166" customWidth="1"/>
    <col min="5634" max="5634" width="28.7109375" style="166" customWidth="1"/>
    <col min="5635" max="5635" width="20.7109375" style="166" customWidth="1"/>
    <col min="5636" max="5636" width="2.7109375" style="166" customWidth="1"/>
    <col min="5637" max="5637" width="28.7109375" style="166" customWidth="1"/>
    <col min="5638" max="5638" width="20.7109375" style="166" customWidth="1"/>
    <col min="5639" max="5887" width="9.140625" style="166"/>
    <col min="5888" max="5888" width="4.7109375" style="166" customWidth="1"/>
    <col min="5889" max="5889" width="2.7109375" style="166" customWidth="1"/>
    <col min="5890" max="5890" width="28.7109375" style="166" customWidth="1"/>
    <col min="5891" max="5891" width="20.7109375" style="166" customWidth="1"/>
    <col min="5892" max="5892" width="2.7109375" style="166" customWidth="1"/>
    <col min="5893" max="5893" width="28.7109375" style="166" customWidth="1"/>
    <col min="5894" max="5894" width="20.7109375" style="166" customWidth="1"/>
    <col min="5895" max="6143" width="9.140625" style="166"/>
    <col min="6144" max="6144" width="4.7109375" style="166" customWidth="1"/>
    <col min="6145" max="6145" width="2.7109375" style="166" customWidth="1"/>
    <col min="6146" max="6146" width="28.7109375" style="166" customWidth="1"/>
    <col min="6147" max="6147" width="20.7109375" style="166" customWidth="1"/>
    <col min="6148" max="6148" width="2.7109375" style="166" customWidth="1"/>
    <col min="6149" max="6149" width="28.7109375" style="166" customWidth="1"/>
    <col min="6150" max="6150" width="20.7109375" style="166" customWidth="1"/>
    <col min="6151" max="6399" width="9.140625" style="166"/>
    <col min="6400" max="6400" width="4.7109375" style="166" customWidth="1"/>
    <col min="6401" max="6401" width="2.7109375" style="166" customWidth="1"/>
    <col min="6402" max="6402" width="28.7109375" style="166" customWidth="1"/>
    <col min="6403" max="6403" width="20.7109375" style="166" customWidth="1"/>
    <col min="6404" max="6404" width="2.7109375" style="166" customWidth="1"/>
    <col min="6405" max="6405" width="28.7109375" style="166" customWidth="1"/>
    <col min="6406" max="6406" width="20.7109375" style="166" customWidth="1"/>
    <col min="6407" max="6655" width="9.140625" style="166"/>
    <col min="6656" max="6656" width="4.7109375" style="166" customWidth="1"/>
    <col min="6657" max="6657" width="2.7109375" style="166" customWidth="1"/>
    <col min="6658" max="6658" width="28.7109375" style="166" customWidth="1"/>
    <col min="6659" max="6659" width="20.7109375" style="166" customWidth="1"/>
    <col min="6660" max="6660" width="2.7109375" style="166" customWidth="1"/>
    <col min="6661" max="6661" width="28.7109375" style="166" customWidth="1"/>
    <col min="6662" max="6662" width="20.7109375" style="166" customWidth="1"/>
    <col min="6663" max="6911" width="9.140625" style="166"/>
    <col min="6912" max="6912" width="4.7109375" style="166" customWidth="1"/>
    <col min="6913" max="6913" width="2.7109375" style="166" customWidth="1"/>
    <col min="6914" max="6914" width="28.7109375" style="166" customWidth="1"/>
    <col min="6915" max="6915" width="20.7109375" style="166" customWidth="1"/>
    <col min="6916" max="6916" width="2.7109375" style="166" customWidth="1"/>
    <col min="6917" max="6917" width="28.7109375" style="166" customWidth="1"/>
    <col min="6918" max="6918" width="20.7109375" style="166" customWidth="1"/>
    <col min="6919" max="7167" width="9.140625" style="166"/>
    <col min="7168" max="7168" width="4.7109375" style="166" customWidth="1"/>
    <col min="7169" max="7169" width="2.7109375" style="166" customWidth="1"/>
    <col min="7170" max="7170" width="28.7109375" style="166" customWidth="1"/>
    <col min="7171" max="7171" width="20.7109375" style="166" customWidth="1"/>
    <col min="7172" max="7172" width="2.7109375" style="166" customWidth="1"/>
    <col min="7173" max="7173" width="28.7109375" style="166" customWidth="1"/>
    <col min="7174" max="7174" width="20.7109375" style="166" customWidth="1"/>
    <col min="7175" max="7423" width="9.140625" style="166"/>
    <col min="7424" max="7424" width="4.7109375" style="166" customWidth="1"/>
    <col min="7425" max="7425" width="2.7109375" style="166" customWidth="1"/>
    <col min="7426" max="7426" width="28.7109375" style="166" customWidth="1"/>
    <col min="7427" max="7427" width="20.7109375" style="166" customWidth="1"/>
    <col min="7428" max="7428" width="2.7109375" style="166" customWidth="1"/>
    <col min="7429" max="7429" width="28.7109375" style="166" customWidth="1"/>
    <col min="7430" max="7430" width="20.7109375" style="166" customWidth="1"/>
    <col min="7431" max="7679" width="9.140625" style="166"/>
    <col min="7680" max="7680" width="4.7109375" style="166" customWidth="1"/>
    <col min="7681" max="7681" width="2.7109375" style="166" customWidth="1"/>
    <col min="7682" max="7682" width="28.7109375" style="166" customWidth="1"/>
    <col min="7683" max="7683" width="20.7109375" style="166" customWidth="1"/>
    <col min="7684" max="7684" width="2.7109375" style="166" customWidth="1"/>
    <col min="7685" max="7685" width="28.7109375" style="166" customWidth="1"/>
    <col min="7686" max="7686" width="20.7109375" style="166" customWidth="1"/>
    <col min="7687" max="7935" width="9.140625" style="166"/>
    <col min="7936" max="7936" width="4.7109375" style="166" customWidth="1"/>
    <col min="7937" max="7937" width="2.7109375" style="166" customWidth="1"/>
    <col min="7938" max="7938" width="28.7109375" style="166" customWidth="1"/>
    <col min="7939" max="7939" width="20.7109375" style="166" customWidth="1"/>
    <col min="7940" max="7940" width="2.7109375" style="166" customWidth="1"/>
    <col min="7941" max="7941" width="28.7109375" style="166" customWidth="1"/>
    <col min="7942" max="7942" width="20.7109375" style="166" customWidth="1"/>
    <col min="7943" max="8191" width="9.140625" style="166"/>
    <col min="8192" max="8192" width="4.7109375" style="166" customWidth="1"/>
    <col min="8193" max="8193" width="2.7109375" style="166" customWidth="1"/>
    <col min="8194" max="8194" width="28.7109375" style="166" customWidth="1"/>
    <col min="8195" max="8195" width="20.7109375" style="166" customWidth="1"/>
    <col min="8196" max="8196" width="2.7109375" style="166" customWidth="1"/>
    <col min="8197" max="8197" width="28.7109375" style="166" customWidth="1"/>
    <col min="8198" max="8198" width="20.7109375" style="166" customWidth="1"/>
    <col min="8199" max="8447" width="9.140625" style="166"/>
    <col min="8448" max="8448" width="4.7109375" style="166" customWidth="1"/>
    <col min="8449" max="8449" width="2.7109375" style="166" customWidth="1"/>
    <col min="8450" max="8450" width="28.7109375" style="166" customWidth="1"/>
    <col min="8451" max="8451" width="20.7109375" style="166" customWidth="1"/>
    <col min="8452" max="8452" width="2.7109375" style="166" customWidth="1"/>
    <col min="8453" max="8453" width="28.7109375" style="166" customWidth="1"/>
    <col min="8454" max="8454" width="20.7109375" style="166" customWidth="1"/>
    <col min="8455" max="8703" width="9.140625" style="166"/>
    <col min="8704" max="8704" width="4.7109375" style="166" customWidth="1"/>
    <col min="8705" max="8705" width="2.7109375" style="166" customWidth="1"/>
    <col min="8706" max="8706" width="28.7109375" style="166" customWidth="1"/>
    <col min="8707" max="8707" width="20.7109375" style="166" customWidth="1"/>
    <col min="8708" max="8708" width="2.7109375" style="166" customWidth="1"/>
    <col min="8709" max="8709" width="28.7109375" style="166" customWidth="1"/>
    <col min="8710" max="8710" width="20.7109375" style="166" customWidth="1"/>
    <col min="8711" max="8959" width="9.140625" style="166"/>
    <col min="8960" max="8960" width="4.7109375" style="166" customWidth="1"/>
    <col min="8961" max="8961" width="2.7109375" style="166" customWidth="1"/>
    <col min="8962" max="8962" width="28.7109375" style="166" customWidth="1"/>
    <col min="8963" max="8963" width="20.7109375" style="166" customWidth="1"/>
    <col min="8964" max="8964" width="2.7109375" style="166" customWidth="1"/>
    <col min="8965" max="8965" width="28.7109375" style="166" customWidth="1"/>
    <col min="8966" max="8966" width="20.7109375" style="166" customWidth="1"/>
    <col min="8967" max="9215" width="9.140625" style="166"/>
    <col min="9216" max="9216" width="4.7109375" style="166" customWidth="1"/>
    <col min="9217" max="9217" width="2.7109375" style="166" customWidth="1"/>
    <col min="9218" max="9218" width="28.7109375" style="166" customWidth="1"/>
    <col min="9219" max="9219" width="20.7109375" style="166" customWidth="1"/>
    <col min="9220" max="9220" width="2.7109375" style="166" customWidth="1"/>
    <col min="9221" max="9221" width="28.7109375" style="166" customWidth="1"/>
    <col min="9222" max="9222" width="20.7109375" style="166" customWidth="1"/>
    <col min="9223" max="9471" width="9.140625" style="166"/>
    <col min="9472" max="9472" width="4.7109375" style="166" customWidth="1"/>
    <col min="9473" max="9473" width="2.7109375" style="166" customWidth="1"/>
    <col min="9474" max="9474" width="28.7109375" style="166" customWidth="1"/>
    <col min="9475" max="9475" width="20.7109375" style="166" customWidth="1"/>
    <col min="9476" max="9476" width="2.7109375" style="166" customWidth="1"/>
    <col min="9477" max="9477" width="28.7109375" style="166" customWidth="1"/>
    <col min="9478" max="9478" width="20.7109375" style="166" customWidth="1"/>
    <col min="9479" max="9727" width="9.140625" style="166"/>
    <col min="9728" max="9728" width="4.7109375" style="166" customWidth="1"/>
    <col min="9729" max="9729" width="2.7109375" style="166" customWidth="1"/>
    <col min="9730" max="9730" width="28.7109375" style="166" customWidth="1"/>
    <col min="9731" max="9731" width="20.7109375" style="166" customWidth="1"/>
    <col min="9732" max="9732" width="2.7109375" style="166" customWidth="1"/>
    <col min="9733" max="9733" width="28.7109375" style="166" customWidth="1"/>
    <col min="9734" max="9734" width="20.7109375" style="166" customWidth="1"/>
    <col min="9735" max="9983" width="9.140625" style="166"/>
    <col min="9984" max="9984" width="4.7109375" style="166" customWidth="1"/>
    <col min="9985" max="9985" width="2.7109375" style="166" customWidth="1"/>
    <col min="9986" max="9986" width="28.7109375" style="166" customWidth="1"/>
    <col min="9987" max="9987" width="20.7109375" style="166" customWidth="1"/>
    <col min="9988" max="9988" width="2.7109375" style="166" customWidth="1"/>
    <col min="9989" max="9989" width="28.7109375" style="166" customWidth="1"/>
    <col min="9990" max="9990" width="20.7109375" style="166" customWidth="1"/>
    <col min="9991" max="10239" width="9.140625" style="166"/>
    <col min="10240" max="10240" width="4.7109375" style="166" customWidth="1"/>
    <col min="10241" max="10241" width="2.7109375" style="166" customWidth="1"/>
    <col min="10242" max="10242" width="28.7109375" style="166" customWidth="1"/>
    <col min="10243" max="10243" width="20.7109375" style="166" customWidth="1"/>
    <col min="10244" max="10244" width="2.7109375" style="166" customWidth="1"/>
    <col min="10245" max="10245" width="28.7109375" style="166" customWidth="1"/>
    <col min="10246" max="10246" width="20.7109375" style="166" customWidth="1"/>
    <col min="10247" max="10495" width="9.140625" style="166"/>
    <col min="10496" max="10496" width="4.7109375" style="166" customWidth="1"/>
    <col min="10497" max="10497" width="2.7109375" style="166" customWidth="1"/>
    <col min="10498" max="10498" width="28.7109375" style="166" customWidth="1"/>
    <col min="10499" max="10499" width="20.7109375" style="166" customWidth="1"/>
    <col min="10500" max="10500" width="2.7109375" style="166" customWidth="1"/>
    <col min="10501" max="10501" width="28.7109375" style="166" customWidth="1"/>
    <col min="10502" max="10502" width="20.7109375" style="166" customWidth="1"/>
    <col min="10503" max="10751" width="9.140625" style="166"/>
    <col min="10752" max="10752" width="4.7109375" style="166" customWidth="1"/>
    <col min="10753" max="10753" width="2.7109375" style="166" customWidth="1"/>
    <col min="10754" max="10754" width="28.7109375" style="166" customWidth="1"/>
    <col min="10755" max="10755" width="20.7109375" style="166" customWidth="1"/>
    <col min="10756" max="10756" width="2.7109375" style="166" customWidth="1"/>
    <col min="10757" max="10757" width="28.7109375" style="166" customWidth="1"/>
    <col min="10758" max="10758" width="20.7109375" style="166" customWidth="1"/>
    <col min="10759" max="11007" width="9.140625" style="166"/>
    <col min="11008" max="11008" width="4.7109375" style="166" customWidth="1"/>
    <col min="11009" max="11009" width="2.7109375" style="166" customWidth="1"/>
    <col min="11010" max="11010" width="28.7109375" style="166" customWidth="1"/>
    <col min="11011" max="11011" width="20.7109375" style="166" customWidth="1"/>
    <col min="11012" max="11012" width="2.7109375" style="166" customWidth="1"/>
    <col min="11013" max="11013" width="28.7109375" style="166" customWidth="1"/>
    <col min="11014" max="11014" width="20.7109375" style="166" customWidth="1"/>
    <col min="11015" max="11263" width="9.140625" style="166"/>
    <col min="11264" max="11264" width="4.7109375" style="166" customWidth="1"/>
    <col min="11265" max="11265" width="2.7109375" style="166" customWidth="1"/>
    <col min="11266" max="11266" width="28.7109375" style="166" customWidth="1"/>
    <col min="11267" max="11267" width="20.7109375" style="166" customWidth="1"/>
    <col min="11268" max="11268" width="2.7109375" style="166" customWidth="1"/>
    <col min="11269" max="11269" width="28.7109375" style="166" customWidth="1"/>
    <col min="11270" max="11270" width="20.7109375" style="166" customWidth="1"/>
    <col min="11271" max="11519" width="9.140625" style="166"/>
    <col min="11520" max="11520" width="4.7109375" style="166" customWidth="1"/>
    <col min="11521" max="11521" width="2.7109375" style="166" customWidth="1"/>
    <col min="11522" max="11522" width="28.7109375" style="166" customWidth="1"/>
    <col min="11523" max="11523" width="20.7109375" style="166" customWidth="1"/>
    <col min="11524" max="11524" width="2.7109375" style="166" customWidth="1"/>
    <col min="11525" max="11525" width="28.7109375" style="166" customWidth="1"/>
    <col min="11526" max="11526" width="20.7109375" style="166" customWidth="1"/>
    <col min="11527" max="11775" width="9.140625" style="166"/>
    <col min="11776" max="11776" width="4.7109375" style="166" customWidth="1"/>
    <col min="11777" max="11777" width="2.7109375" style="166" customWidth="1"/>
    <col min="11778" max="11778" width="28.7109375" style="166" customWidth="1"/>
    <col min="11779" max="11779" width="20.7109375" style="166" customWidth="1"/>
    <col min="11780" max="11780" width="2.7109375" style="166" customWidth="1"/>
    <col min="11781" max="11781" width="28.7109375" style="166" customWidth="1"/>
    <col min="11782" max="11782" width="20.7109375" style="166" customWidth="1"/>
    <col min="11783" max="12031" width="9.140625" style="166"/>
    <col min="12032" max="12032" width="4.7109375" style="166" customWidth="1"/>
    <col min="12033" max="12033" width="2.7109375" style="166" customWidth="1"/>
    <col min="12034" max="12034" width="28.7109375" style="166" customWidth="1"/>
    <col min="12035" max="12035" width="20.7109375" style="166" customWidth="1"/>
    <col min="12036" max="12036" width="2.7109375" style="166" customWidth="1"/>
    <col min="12037" max="12037" width="28.7109375" style="166" customWidth="1"/>
    <col min="12038" max="12038" width="20.7109375" style="166" customWidth="1"/>
    <col min="12039" max="12287" width="9.140625" style="166"/>
    <col min="12288" max="12288" width="4.7109375" style="166" customWidth="1"/>
    <col min="12289" max="12289" width="2.7109375" style="166" customWidth="1"/>
    <col min="12290" max="12290" width="28.7109375" style="166" customWidth="1"/>
    <col min="12291" max="12291" width="20.7109375" style="166" customWidth="1"/>
    <col min="12292" max="12292" width="2.7109375" style="166" customWidth="1"/>
    <col min="12293" max="12293" width="28.7109375" style="166" customWidth="1"/>
    <col min="12294" max="12294" width="20.7109375" style="166" customWidth="1"/>
    <col min="12295" max="12543" width="9.140625" style="166"/>
    <col min="12544" max="12544" width="4.7109375" style="166" customWidth="1"/>
    <col min="12545" max="12545" width="2.7109375" style="166" customWidth="1"/>
    <col min="12546" max="12546" width="28.7109375" style="166" customWidth="1"/>
    <col min="12547" max="12547" width="20.7109375" style="166" customWidth="1"/>
    <col min="12548" max="12548" width="2.7109375" style="166" customWidth="1"/>
    <col min="12549" max="12549" width="28.7109375" style="166" customWidth="1"/>
    <col min="12550" max="12550" width="20.7109375" style="166" customWidth="1"/>
    <col min="12551" max="12799" width="9.140625" style="166"/>
    <col min="12800" max="12800" width="4.7109375" style="166" customWidth="1"/>
    <col min="12801" max="12801" width="2.7109375" style="166" customWidth="1"/>
    <col min="12802" max="12802" width="28.7109375" style="166" customWidth="1"/>
    <col min="12803" max="12803" width="20.7109375" style="166" customWidth="1"/>
    <col min="12804" max="12804" width="2.7109375" style="166" customWidth="1"/>
    <col min="12805" max="12805" width="28.7109375" style="166" customWidth="1"/>
    <col min="12806" max="12806" width="20.7109375" style="166" customWidth="1"/>
    <col min="12807" max="13055" width="9.140625" style="166"/>
    <col min="13056" max="13056" width="4.7109375" style="166" customWidth="1"/>
    <col min="13057" max="13057" width="2.7109375" style="166" customWidth="1"/>
    <col min="13058" max="13058" width="28.7109375" style="166" customWidth="1"/>
    <col min="13059" max="13059" width="20.7109375" style="166" customWidth="1"/>
    <col min="13060" max="13060" width="2.7109375" style="166" customWidth="1"/>
    <col min="13061" max="13061" width="28.7109375" style="166" customWidth="1"/>
    <col min="13062" max="13062" width="20.7109375" style="166" customWidth="1"/>
    <col min="13063" max="13311" width="9.140625" style="166"/>
    <col min="13312" max="13312" width="4.7109375" style="166" customWidth="1"/>
    <col min="13313" max="13313" width="2.7109375" style="166" customWidth="1"/>
    <col min="13314" max="13314" width="28.7109375" style="166" customWidth="1"/>
    <col min="13315" max="13315" width="20.7109375" style="166" customWidth="1"/>
    <col min="13316" max="13316" width="2.7109375" style="166" customWidth="1"/>
    <col min="13317" max="13317" width="28.7109375" style="166" customWidth="1"/>
    <col min="13318" max="13318" width="20.7109375" style="166" customWidth="1"/>
    <col min="13319" max="13567" width="9.140625" style="166"/>
    <col min="13568" max="13568" width="4.7109375" style="166" customWidth="1"/>
    <col min="13569" max="13569" width="2.7109375" style="166" customWidth="1"/>
    <col min="13570" max="13570" width="28.7109375" style="166" customWidth="1"/>
    <col min="13571" max="13571" width="20.7109375" style="166" customWidth="1"/>
    <col min="13572" max="13572" width="2.7109375" style="166" customWidth="1"/>
    <col min="13573" max="13573" width="28.7109375" style="166" customWidth="1"/>
    <col min="13574" max="13574" width="20.7109375" style="166" customWidth="1"/>
    <col min="13575" max="13823" width="9.140625" style="166"/>
    <col min="13824" max="13824" width="4.7109375" style="166" customWidth="1"/>
    <col min="13825" max="13825" width="2.7109375" style="166" customWidth="1"/>
    <col min="13826" max="13826" width="28.7109375" style="166" customWidth="1"/>
    <col min="13827" max="13827" width="20.7109375" style="166" customWidth="1"/>
    <col min="13828" max="13828" width="2.7109375" style="166" customWidth="1"/>
    <col min="13829" max="13829" width="28.7109375" style="166" customWidth="1"/>
    <col min="13830" max="13830" width="20.7109375" style="166" customWidth="1"/>
    <col min="13831" max="14079" width="9.140625" style="166"/>
    <col min="14080" max="14080" width="4.7109375" style="166" customWidth="1"/>
    <col min="14081" max="14081" width="2.7109375" style="166" customWidth="1"/>
    <col min="14082" max="14082" width="28.7109375" style="166" customWidth="1"/>
    <col min="14083" max="14083" width="20.7109375" style="166" customWidth="1"/>
    <col min="14084" max="14084" width="2.7109375" style="166" customWidth="1"/>
    <col min="14085" max="14085" width="28.7109375" style="166" customWidth="1"/>
    <col min="14086" max="14086" width="20.7109375" style="166" customWidth="1"/>
    <col min="14087" max="14335" width="9.140625" style="166"/>
    <col min="14336" max="14336" width="4.7109375" style="166" customWidth="1"/>
    <col min="14337" max="14337" width="2.7109375" style="166" customWidth="1"/>
    <col min="14338" max="14338" width="28.7109375" style="166" customWidth="1"/>
    <col min="14339" max="14339" width="20.7109375" style="166" customWidth="1"/>
    <col min="14340" max="14340" width="2.7109375" style="166" customWidth="1"/>
    <col min="14341" max="14341" width="28.7109375" style="166" customWidth="1"/>
    <col min="14342" max="14342" width="20.7109375" style="166" customWidth="1"/>
    <col min="14343" max="14591" width="9.140625" style="166"/>
    <col min="14592" max="14592" width="4.7109375" style="166" customWidth="1"/>
    <col min="14593" max="14593" width="2.7109375" style="166" customWidth="1"/>
    <col min="14594" max="14594" width="28.7109375" style="166" customWidth="1"/>
    <col min="14595" max="14595" width="20.7109375" style="166" customWidth="1"/>
    <col min="14596" max="14596" width="2.7109375" style="166" customWidth="1"/>
    <col min="14597" max="14597" width="28.7109375" style="166" customWidth="1"/>
    <col min="14598" max="14598" width="20.7109375" style="166" customWidth="1"/>
    <col min="14599" max="14847" width="9.140625" style="166"/>
    <col min="14848" max="14848" width="4.7109375" style="166" customWidth="1"/>
    <col min="14849" max="14849" width="2.7109375" style="166" customWidth="1"/>
    <col min="14850" max="14850" width="28.7109375" style="166" customWidth="1"/>
    <col min="14851" max="14851" width="20.7109375" style="166" customWidth="1"/>
    <col min="14852" max="14852" width="2.7109375" style="166" customWidth="1"/>
    <col min="14853" max="14853" width="28.7109375" style="166" customWidth="1"/>
    <col min="14854" max="14854" width="20.7109375" style="166" customWidth="1"/>
    <col min="14855" max="15103" width="9.140625" style="166"/>
    <col min="15104" max="15104" width="4.7109375" style="166" customWidth="1"/>
    <col min="15105" max="15105" width="2.7109375" style="166" customWidth="1"/>
    <col min="15106" max="15106" width="28.7109375" style="166" customWidth="1"/>
    <col min="15107" max="15107" width="20.7109375" style="166" customWidth="1"/>
    <col min="15108" max="15108" width="2.7109375" style="166" customWidth="1"/>
    <col min="15109" max="15109" width="28.7109375" style="166" customWidth="1"/>
    <col min="15110" max="15110" width="20.7109375" style="166" customWidth="1"/>
    <col min="15111" max="15359" width="9.140625" style="166"/>
    <col min="15360" max="15360" width="4.7109375" style="166" customWidth="1"/>
    <col min="15361" max="15361" width="2.7109375" style="166" customWidth="1"/>
    <col min="15362" max="15362" width="28.7109375" style="166" customWidth="1"/>
    <col min="15363" max="15363" width="20.7109375" style="166" customWidth="1"/>
    <col min="15364" max="15364" width="2.7109375" style="166" customWidth="1"/>
    <col min="15365" max="15365" width="28.7109375" style="166" customWidth="1"/>
    <col min="15366" max="15366" width="20.7109375" style="166" customWidth="1"/>
    <col min="15367" max="15615" width="9.140625" style="166"/>
    <col min="15616" max="15616" width="4.7109375" style="166" customWidth="1"/>
    <col min="15617" max="15617" width="2.7109375" style="166" customWidth="1"/>
    <col min="15618" max="15618" width="28.7109375" style="166" customWidth="1"/>
    <col min="15619" max="15619" width="20.7109375" style="166" customWidth="1"/>
    <col min="15620" max="15620" width="2.7109375" style="166" customWidth="1"/>
    <col min="15621" max="15621" width="28.7109375" style="166" customWidth="1"/>
    <col min="15622" max="15622" width="20.7109375" style="166" customWidth="1"/>
    <col min="15623" max="15871" width="9.140625" style="166"/>
    <col min="15872" max="15872" width="4.7109375" style="166" customWidth="1"/>
    <col min="15873" max="15873" width="2.7109375" style="166" customWidth="1"/>
    <col min="15874" max="15874" width="28.7109375" style="166" customWidth="1"/>
    <col min="15875" max="15875" width="20.7109375" style="166" customWidth="1"/>
    <col min="15876" max="15876" width="2.7109375" style="166" customWidth="1"/>
    <col min="15877" max="15877" width="28.7109375" style="166" customWidth="1"/>
    <col min="15878" max="15878" width="20.7109375" style="166" customWidth="1"/>
    <col min="15879" max="16127" width="9.140625" style="166"/>
    <col min="16128" max="16128" width="4.7109375" style="166" customWidth="1"/>
    <col min="16129" max="16129" width="2.7109375" style="166" customWidth="1"/>
    <col min="16130" max="16130" width="28.7109375" style="166" customWidth="1"/>
    <col min="16131" max="16131" width="20.7109375" style="166" customWidth="1"/>
    <col min="16132" max="16132" width="2.7109375" style="166" customWidth="1"/>
    <col min="16133" max="16133" width="28.7109375" style="166" customWidth="1"/>
    <col min="16134" max="16134" width="20.7109375" style="166" customWidth="1"/>
    <col min="16135" max="16384" width="9.140625" style="166"/>
  </cols>
  <sheetData>
    <row r="1" spans="1:13" s="4" customFormat="1" ht="53.25" customHeight="1" x14ac:dyDescent="0.45">
      <c r="A1" s="341" t="s">
        <v>0</v>
      </c>
      <c r="B1" s="341"/>
      <c r="C1" s="341"/>
      <c r="D1" s="341"/>
      <c r="E1" s="341"/>
      <c r="F1" s="341"/>
      <c r="G1" s="341"/>
      <c r="H1" s="1"/>
      <c r="I1" s="1"/>
      <c r="J1" s="1"/>
      <c r="K1" s="1"/>
      <c r="L1" s="1"/>
      <c r="M1" s="3"/>
    </row>
    <row r="2" spans="1:13" s="4" customFormat="1" ht="20.25" x14ac:dyDescent="0.25">
      <c r="A2" s="342" t="s">
        <v>36</v>
      </c>
      <c r="B2" s="342"/>
      <c r="C2" s="342"/>
      <c r="D2" s="342"/>
      <c r="E2" s="342"/>
      <c r="F2" s="342"/>
      <c r="G2" s="342"/>
      <c r="H2" s="5"/>
      <c r="I2" s="5"/>
      <c r="J2" s="5"/>
      <c r="K2" s="5"/>
      <c r="L2" s="5"/>
      <c r="M2" s="7"/>
    </row>
    <row r="3" spans="1:13" s="4" customFormat="1" ht="21" x14ac:dyDescent="0.25">
      <c r="A3" s="343" t="s">
        <v>37</v>
      </c>
      <c r="B3" s="343"/>
      <c r="C3" s="343"/>
      <c r="D3" s="343"/>
      <c r="E3" s="343"/>
      <c r="F3" s="343"/>
      <c r="G3" s="343"/>
      <c r="H3" s="6"/>
      <c r="I3" s="6"/>
      <c r="J3" s="6"/>
      <c r="K3" s="6"/>
      <c r="L3" s="6"/>
      <c r="M3" s="8"/>
    </row>
    <row r="4" spans="1:13" s="4" customFormat="1" ht="15" customHeight="1" x14ac:dyDescent="0.25">
      <c r="A4" s="98"/>
      <c r="B4" s="98"/>
      <c r="C4" s="98"/>
      <c r="D4" s="98"/>
      <c r="E4" s="98"/>
      <c r="F4" s="98"/>
      <c r="G4" s="98"/>
      <c r="H4" s="98"/>
      <c r="I4" s="9"/>
      <c r="J4" s="9"/>
      <c r="K4" s="9"/>
      <c r="L4" s="9"/>
    </row>
    <row r="5" spans="1:13" s="4" customFormat="1" ht="18" x14ac:dyDescent="0.25">
      <c r="A5" s="412" t="s">
        <v>500</v>
      </c>
      <c r="B5" s="412"/>
      <c r="C5" s="413"/>
      <c r="D5" s="413"/>
      <c r="E5" s="413"/>
      <c r="F5" s="413"/>
      <c r="G5" s="413"/>
      <c r="H5" s="289" t="s">
        <v>1276</v>
      </c>
      <c r="I5" s="100"/>
    </row>
    <row r="6" spans="1:13" s="4" customFormat="1" ht="6.75" customHeight="1" thickBot="1" x14ac:dyDescent="0.3">
      <c r="A6" s="101"/>
      <c r="B6" s="101"/>
      <c r="C6" s="101"/>
      <c r="D6" s="101"/>
      <c r="E6" s="101"/>
      <c r="F6" s="101"/>
      <c r="G6" s="101"/>
      <c r="H6" s="101"/>
      <c r="I6" s="102"/>
      <c r="J6" s="102"/>
      <c r="K6" s="102"/>
      <c r="L6" s="102"/>
    </row>
    <row r="7" spans="1:13" ht="16.5" thickBot="1" x14ac:dyDescent="0.25">
      <c r="A7" s="426" t="s">
        <v>3</v>
      </c>
      <c r="B7" s="440"/>
      <c r="C7" s="427"/>
      <c r="D7" s="192"/>
      <c r="E7" s="426" t="s">
        <v>15</v>
      </c>
      <c r="F7" s="440"/>
      <c r="G7" s="427"/>
    </row>
    <row r="8" spans="1:13" ht="16.5" thickBot="1" x14ac:dyDescent="0.25">
      <c r="A8" s="193"/>
      <c r="B8" s="426" t="s">
        <v>17</v>
      </c>
      <c r="C8" s="447"/>
      <c r="D8" s="192"/>
      <c r="E8" s="194"/>
      <c r="F8" s="35" t="s">
        <v>16</v>
      </c>
      <c r="G8" s="36" t="s">
        <v>17</v>
      </c>
    </row>
    <row r="9" spans="1:13" s="142" customFormat="1" ht="15.75" x14ac:dyDescent="0.2">
      <c r="A9" s="195" t="s">
        <v>272</v>
      </c>
      <c r="B9" s="422" t="s">
        <v>425</v>
      </c>
      <c r="C9" s="423"/>
      <c r="D9" s="196"/>
      <c r="E9" s="195" t="s">
        <v>400</v>
      </c>
      <c r="F9" s="144"/>
      <c r="G9" s="188"/>
    </row>
    <row r="10" spans="1:13" s="149" customFormat="1" ht="15.75" x14ac:dyDescent="0.2">
      <c r="A10" s="197" t="s">
        <v>274</v>
      </c>
      <c r="B10" s="418" t="s">
        <v>502</v>
      </c>
      <c r="C10" s="445"/>
      <c r="D10" s="198"/>
      <c r="E10" s="197" t="s">
        <v>401</v>
      </c>
      <c r="F10" s="146"/>
      <c r="G10" s="199"/>
    </row>
    <row r="11" spans="1:13" s="149" customFormat="1" ht="15.75" x14ac:dyDescent="0.2">
      <c r="A11" s="197" t="s">
        <v>276</v>
      </c>
      <c r="B11" s="418"/>
      <c r="C11" s="445"/>
      <c r="D11" s="198"/>
      <c r="E11" s="197" t="s">
        <v>402</v>
      </c>
      <c r="F11" s="146"/>
      <c r="G11" s="199"/>
    </row>
    <row r="12" spans="1:13" s="149" customFormat="1" ht="15.75" x14ac:dyDescent="0.2">
      <c r="A12" s="197" t="s">
        <v>403</v>
      </c>
      <c r="B12" s="418" t="s">
        <v>501</v>
      </c>
      <c r="C12" s="445"/>
      <c r="D12" s="198"/>
      <c r="E12" s="197" t="s">
        <v>404</v>
      </c>
      <c r="F12" s="156"/>
      <c r="G12" s="147"/>
    </row>
    <row r="13" spans="1:13" s="149" customFormat="1" ht="15.75" x14ac:dyDescent="0.2">
      <c r="A13" s="197" t="s">
        <v>405</v>
      </c>
      <c r="B13" s="418"/>
      <c r="C13" s="445"/>
      <c r="D13" s="198"/>
      <c r="E13" s="200" t="s">
        <v>406</v>
      </c>
      <c r="F13" s="156"/>
      <c r="G13" s="147"/>
    </row>
    <row r="14" spans="1:13" s="149" customFormat="1" ht="15.75" x14ac:dyDescent="0.2">
      <c r="A14" s="197" t="s">
        <v>407</v>
      </c>
      <c r="B14" s="418" t="s">
        <v>503</v>
      </c>
      <c r="C14" s="445"/>
      <c r="D14" s="198"/>
      <c r="E14" s="200" t="s">
        <v>408</v>
      </c>
      <c r="F14" s="156"/>
      <c r="G14" s="147"/>
    </row>
    <row r="15" spans="1:13" s="149" customFormat="1" ht="16.5" thickBot="1" x14ac:dyDescent="0.25">
      <c r="A15" s="201" t="s">
        <v>409</v>
      </c>
      <c r="B15" s="438" t="s">
        <v>504</v>
      </c>
      <c r="C15" s="446"/>
      <c r="D15" s="198"/>
      <c r="E15" s="200" t="s">
        <v>410</v>
      </c>
      <c r="F15" s="156"/>
      <c r="G15" s="147"/>
    </row>
    <row r="16" spans="1:13" s="149" customFormat="1" ht="15.75" customHeight="1" thickBot="1" x14ac:dyDescent="0.25">
      <c r="A16" s="198"/>
      <c r="B16" s="202"/>
      <c r="C16" s="203"/>
      <c r="D16" s="198"/>
      <c r="E16" s="179" t="s">
        <v>411</v>
      </c>
      <c r="F16" s="189"/>
      <c r="G16" s="204"/>
    </row>
    <row r="17" spans="1:7" s="149" customFormat="1" ht="16.5" thickBot="1" x14ac:dyDescent="0.25">
      <c r="A17" s="426" t="s">
        <v>280</v>
      </c>
      <c r="B17" s="440"/>
      <c r="C17" s="447"/>
      <c r="D17" s="198"/>
      <c r="E17" s="200" t="s">
        <v>412</v>
      </c>
      <c r="F17" s="156"/>
      <c r="G17" s="147"/>
    </row>
    <row r="18" spans="1:7" s="149" customFormat="1" ht="16.5" thickBot="1" x14ac:dyDescent="0.25">
      <c r="A18" s="205"/>
      <c r="B18" s="426" t="s">
        <v>17</v>
      </c>
      <c r="C18" s="447"/>
      <c r="D18" s="198"/>
      <c r="E18" s="200" t="s">
        <v>413</v>
      </c>
      <c r="F18" s="156"/>
      <c r="G18" s="147"/>
    </row>
    <row r="19" spans="1:7" s="149" customFormat="1" ht="15.75" x14ac:dyDescent="0.2">
      <c r="A19" s="155" t="s">
        <v>282</v>
      </c>
      <c r="B19" s="422" t="s">
        <v>38</v>
      </c>
      <c r="C19" s="448"/>
      <c r="D19" s="198"/>
      <c r="E19" s="200" t="s">
        <v>31</v>
      </c>
      <c r="F19" s="156"/>
      <c r="G19" s="147"/>
    </row>
    <row r="20" spans="1:7" s="149" customFormat="1" ht="15.75" x14ac:dyDescent="0.2">
      <c r="A20" s="155" t="s">
        <v>414</v>
      </c>
      <c r="B20" s="418" t="s">
        <v>506</v>
      </c>
      <c r="C20" s="445"/>
      <c r="D20" s="198"/>
      <c r="E20" s="200" t="s">
        <v>22</v>
      </c>
      <c r="F20" s="156" t="s">
        <v>60</v>
      </c>
      <c r="G20" s="147"/>
    </row>
    <row r="21" spans="1:7" s="149" customFormat="1" ht="15.75" x14ac:dyDescent="0.2">
      <c r="A21" s="155" t="s">
        <v>415</v>
      </c>
      <c r="B21" s="418" t="s">
        <v>477</v>
      </c>
      <c r="C21" s="445"/>
      <c r="D21" s="198"/>
      <c r="E21" s="206" t="s">
        <v>23</v>
      </c>
      <c r="F21" s="156"/>
      <c r="G21" s="151"/>
    </row>
    <row r="22" spans="1:7" ht="16.5" thickBot="1" x14ac:dyDescent="0.25">
      <c r="A22" s="180" t="s">
        <v>416</v>
      </c>
      <c r="B22" s="418" t="s">
        <v>507</v>
      </c>
      <c r="C22" s="445"/>
      <c r="D22" s="198"/>
      <c r="E22" s="207" t="s">
        <v>417</v>
      </c>
      <c r="F22" s="160" t="s">
        <v>505</v>
      </c>
      <c r="G22" s="161"/>
    </row>
    <row r="23" spans="1:7" s="142" customFormat="1" ht="15.75" x14ac:dyDescent="0.2">
      <c r="A23" s="145" t="s">
        <v>418</v>
      </c>
      <c r="B23" s="418" t="s">
        <v>432</v>
      </c>
      <c r="C23" s="445"/>
      <c r="D23" s="198"/>
      <c r="E23" s="198"/>
      <c r="F23" s="208"/>
      <c r="G23" s="208"/>
    </row>
    <row r="24" spans="1:7" s="149" customFormat="1" ht="15.75" x14ac:dyDescent="0.2">
      <c r="A24" s="155" t="s">
        <v>419</v>
      </c>
      <c r="B24" s="418" t="s">
        <v>60</v>
      </c>
      <c r="C24" s="445"/>
      <c r="D24" s="198"/>
    </row>
    <row r="25" spans="1:7" ht="15.75" x14ac:dyDescent="0.2">
      <c r="A25" s="155" t="s">
        <v>420</v>
      </c>
      <c r="B25" s="418"/>
      <c r="C25" s="445"/>
      <c r="D25" s="198"/>
      <c r="E25" s="198"/>
      <c r="F25" s="208"/>
      <c r="G25" s="208"/>
    </row>
    <row r="26" spans="1:7" s="142" customFormat="1" ht="15.75" x14ac:dyDescent="0.2">
      <c r="A26" s="155" t="s">
        <v>421</v>
      </c>
      <c r="B26" s="418"/>
      <c r="C26" s="445"/>
      <c r="D26" s="209"/>
      <c r="E26" s="198"/>
      <c r="F26" s="208"/>
      <c r="G26" s="208"/>
    </row>
    <row r="27" spans="1:7" s="142" customFormat="1" ht="15.75" x14ac:dyDescent="0.2">
      <c r="A27" s="155" t="s">
        <v>422</v>
      </c>
      <c r="B27" s="418"/>
      <c r="C27" s="445"/>
      <c r="D27" s="198"/>
      <c r="E27" s="198"/>
      <c r="F27" s="208"/>
      <c r="G27" s="208"/>
    </row>
    <row r="28" spans="1:7" s="149" customFormat="1" ht="16.5" thickBot="1" x14ac:dyDescent="0.25">
      <c r="A28" s="183" t="s">
        <v>423</v>
      </c>
      <c r="B28" s="438"/>
      <c r="C28" s="446"/>
      <c r="D28" s="198"/>
      <c r="E28" s="198"/>
      <c r="F28" s="208"/>
      <c r="G28" s="208"/>
    </row>
    <row r="29" spans="1:7" s="149" customFormat="1" ht="24.95" customHeight="1" x14ac:dyDescent="0.2">
      <c r="A29" s="172"/>
      <c r="B29" s="210"/>
      <c r="C29" s="173"/>
      <c r="D29" s="173"/>
      <c r="E29" s="173"/>
      <c r="F29" s="210"/>
      <c r="G29" s="210"/>
    </row>
    <row r="30" spans="1:7" s="149" customFormat="1" ht="24.95" customHeight="1" x14ac:dyDescent="0.3">
      <c r="A30" s="142" t="s">
        <v>9</v>
      </c>
      <c r="B30" s="211"/>
      <c r="C30" s="212"/>
      <c r="D30" s="212"/>
      <c r="E30" s="212"/>
      <c r="F30" s="211"/>
      <c r="G30" s="211"/>
    </row>
    <row r="31" spans="1:7" s="149" customFormat="1" ht="24.95" customHeight="1" x14ac:dyDescent="0.3">
      <c r="A31" s="212"/>
      <c r="B31" s="211"/>
      <c r="C31" s="212"/>
      <c r="D31" s="212"/>
      <c r="E31" s="212"/>
      <c r="F31" s="211"/>
      <c r="G31" s="211"/>
    </row>
    <row r="32" spans="1:7" s="149" customFormat="1" ht="24.95" customHeight="1" x14ac:dyDescent="0.3">
      <c r="A32" s="212"/>
      <c r="B32" s="211"/>
      <c r="C32" s="212"/>
      <c r="D32" s="212"/>
      <c r="E32" s="212"/>
      <c r="F32" s="211"/>
      <c r="G32" s="211"/>
    </row>
    <row r="33" spans="1:7" ht="16.5" x14ac:dyDescent="0.3">
      <c r="A33" s="212"/>
      <c r="B33" s="212"/>
      <c r="C33" s="212"/>
      <c r="D33" s="212"/>
      <c r="E33" s="212"/>
      <c r="F33" s="212"/>
      <c r="G33" s="212"/>
    </row>
    <row r="34" spans="1:7" ht="14.25" customHeight="1" x14ac:dyDescent="0.3">
      <c r="A34" s="444"/>
      <c r="B34" s="444"/>
      <c r="C34" s="444"/>
      <c r="D34" s="444"/>
      <c r="E34" s="444"/>
      <c r="F34" s="444"/>
    </row>
    <row r="35" spans="1:7" ht="14.25" customHeight="1" x14ac:dyDescent="0.3">
      <c r="A35" s="444"/>
      <c r="B35" s="444"/>
      <c r="C35" s="212"/>
      <c r="D35" s="212"/>
      <c r="E35" s="444"/>
      <c r="F35" s="444"/>
    </row>
    <row r="36" spans="1:7" ht="14.25" customHeight="1" x14ac:dyDescent="0.3">
      <c r="A36" s="444"/>
      <c r="B36" s="444"/>
      <c r="C36" s="212"/>
      <c r="D36" s="212"/>
      <c r="E36" s="212"/>
      <c r="F36" s="212"/>
      <c r="G36" s="212"/>
    </row>
    <row r="37" spans="1:7" ht="14.25" customHeight="1" x14ac:dyDescent="0.3">
      <c r="A37" s="444"/>
      <c r="B37" s="444"/>
      <c r="C37" s="212"/>
      <c r="D37" s="212"/>
      <c r="E37" s="212"/>
      <c r="F37" s="212"/>
      <c r="G37" s="212"/>
    </row>
    <row r="38" spans="1:7" ht="14.25" customHeight="1" x14ac:dyDescent="0.3">
      <c r="A38" s="444"/>
      <c r="B38" s="444"/>
      <c r="C38" s="212"/>
      <c r="D38" s="212"/>
      <c r="E38" s="212"/>
      <c r="F38" s="212"/>
      <c r="G38" s="212"/>
    </row>
    <row r="39" spans="1:7" ht="14.25" customHeight="1" x14ac:dyDescent="0.3">
      <c r="A39" s="444"/>
      <c r="B39" s="444"/>
      <c r="C39" s="212"/>
      <c r="D39" s="212"/>
      <c r="E39" s="212"/>
      <c r="F39" s="212"/>
      <c r="G39" s="212"/>
    </row>
    <row r="40" spans="1:7" ht="14.25" customHeight="1" x14ac:dyDescent="0.3">
      <c r="A40" s="444"/>
      <c r="B40" s="444"/>
      <c r="C40" s="212"/>
      <c r="D40" s="212"/>
      <c r="E40" s="212"/>
      <c r="F40" s="212"/>
      <c r="G40" s="212"/>
    </row>
    <row r="41" spans="1:7" ht="14.25" customHeight="1" x14ac:dyDescent="0.3">
      <c r="A41" s="444"/>
      <c r="B41" s="444"/>
      <c r="C41" s="444"/>
      <c r="D41" s="444"/>
      <c r="E41" s="444"/>
      <c r="F41" s="212"/>
      <c r="G41" s="212"/>
    </row>
    <row r="42" spans="1:7" ht="12" customHeight="1" x14ac:dyDescent="0.3">
      <c r="A42" s="212"/>
      <c r="B42" s="212"/>
      <c r="C42" s="212"/>
      <c r="D42" s="212"/>
      <c r="E42" s="212"/>
      <c r="F42" s="212"/>
      <c r="G42" s="212"/>
    </row>
    <row r="43" spans="1:7" ht="12" customHeight="1" x14ac:dyDescent="0.3">
      <c r="A43" s="444" t="s">
        <v>9</v>
      </c>
      <c r="B43" s="444"/>
      <c r="C43" s="212"/>
      <c r="D43" s="212"/>
      <c r="E43" s="212" t="s">
        <v>9</v>
      </c>
      <c r="F43" s="212"/>
      <c r="G43" s="212"/>
    </row>
    <row r="44" spans="1:7" ht="12" customHeight="1" x14ac:dyDescent="0.3">
      <c r="A44" s="212"/>
      <c r="B44" s="212"/>
      <c r="C44" s="212"/>
      <c r="D44" s="212"/>
      <c r="E44" s="212"/>
      <c r="F44" s="212"/>
      <c r="G44" s="212"/>
    </row>
    <row r="45" spans="1:7" ht="12" customHeight="1" x14ac:dyDescent="0.2">
      <c r="F45" s="213"/>
      <c r="G45" s="213"/>
    </row>
    <row r="46" spans="1:7" ht="12" customHeight="1" x14ac:dyDescent="0.2">
      <c r="F46" s="213"/>
      <c r="G46" s="213"/>
    </row>
    <row r="47" spans="1:7" ht="12" customHeight="1" x14ac:dyDescent="0.2">
      <c r="F47" s="213"/>
      <c r="G47" s="213"/>
    </row>
    <row r="48" spans="1:7" ht="12.75" customHeight="1" x14ac:dyDescent="0.2">
      <c r="F48" s="213"/>
      <c r="G48" s="213"/>
    </row>
    <row r="49" spans="6:7" x14ac:dyDescent="0.2">
      <c r="F49" s="169" t="s">
        <v>9</v>
      </c>
      <c r="G49" s="169" t="s">
        <v>9</v>
      </c>
    </row>
  </sheetData>
  <mergeCells count="39">
    <mergeCell ref="B13:C13"/>
    <mergeCell ref="A1:G1"/>
    <mergeCell ref="A2:G2"/>
    <mergeCell ref="A3:G3"/>
    <mergeCell ref="A5:B5"/>
    <mergeCell ref="C5:G5"/>
    <mergeCell ref="A7:C7"/>
    <mergeCell ref="E7:G7"/>
    <mergeCell ref="B8:C8"/>
    <mergeCell ref="B9:C9"/>
    <mergeCell ref="B10:C10"/>
    <mergeCell ref="B11:C11"/>
    <mergeCell ref="B12:C12"/>
    <mergeCell ref="B26:C26"/>
    <mergeCell ref="B14:C14"/>
    <mergeCell ref="B15:C15"/>
    <mergeCell ref="A17:C17"/>
    <mergeCell ref="B18:C18"/>
    <mergeCell ref="B19:C19"/>
    <mergeCell ref="B20:C20"/>
    <mergeCell ref="B21:C21"/>
    <mergeCell ref="B22:C22"/>
    <mergeCell ref="B23:C23"/>
    <mergeCell ref="B24:C24"/>
    <mergeCell ref="B25:C25"/>
    <mergeCell ref="B27:C27"/>
    <mergeCell ref="B28:C28"/>
    <mergeCell ref="A34:B34"/>
    <mergeCell ref="C34:F34"/>
    <mergeCell ref="A35:B35"/>
    <mergeCell ref="E35:F35"/>
    <mergeCell ref="C41:E41"/>
    <mergeCell ref="A43:B43"/>
    <mergeCell ref="A36:B36"/>
    <mergeCell ref="A37:B37"/>
    <mergeCell ref="A38:B38"/>
    <mergeCell ref="A39:B39"/>
    <mergeCell ref="A40:B40"/>
    <mergeCell ref="A41:B41"/>
  </mergeCells>
  <printOptions horizontalCentered="1"/>
  <pageMargins left="0.7" right="0.7" top="1" bottom="0.5" header="0" footer="0"/>
  <pageSetup scale="66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7" ma:contentTypeDescription="Create a new document." ma:contentTypeScope="" ma:versionID="ce07d1353dd001d672e7a8ecaf9078a9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ebaf0ec8c7bf58b7a0d1f78e2509ac6f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3789D6C-A0B2-4470-B5DD-919E8CB88FE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F314703-E1E2-41D9-9F58-F35AE0B0D2A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103</vt:i4>
      </vt:variant>
      <vt:variant>
        <vt:lpstr>Named Ranges</vt:lpstr>
      </vt:variant>
      <vt:variant>
        <vt:i4>98</vt:i4>
      </vt:variant>
    </vt:vector>
  </HeadingPairs>
  <TitlesOfParts>
    <vt:vector size="201" baseType="lpstr">
      <vt:lpstr>DOAS-1</vt:lpstr>
      <vt:lpstr>AHU-G-1</vt:lpstr>
      <vt:lpstr>AHU-G-1 VAV's (1)</vt:lpstr>
      <vt:lpstr>AHU-G-1 VAV's (2)</vt:lpstr>
      <vt:lpstr>AHU-G-2</vt:lpstr>
      <vt:lpstr>AHU-G-2 Valves (1)</vt:lpstr>
      <vt:lpstr>AHU-G-2 Valves (2)</vt:lpstr>
      <vt:lpstr>AHU-G-3</vt:lpstr>
      <vt:lpstr>AHU-G-3 VAV's</vt:lpstr>
      <vt:lpstr>AHU-1-1</vt:lpstr>
      <vt:lpstr>AHU-1-1 Valves</vt:lpstr>
      <vt:lpstr>AHU-1-2</vt:lpstr>
      <vt:lpstr>AHU-1-2 VAV's</vt:lpstr>
      <vt:lpstr>AHU-1-2 Valves</vt:lpstr>
      <vt:lpstr>AHU-1-3</vt:lpstr>
      <vt:lpstr>AHU-1-3 VAV's (1)</vt:lpstr>
      <vt:lpstr>AHU-1-3 VAV's (2)</vt:lpstr>
      <vt:lpstr>AHU-1-3 Valves</vt:lpstr>
      <vt:lpstr>AHU-1-4</vt:lpstr>
      <vt:lpstr>AHU-1-4 VAV's (1)</vt:lpstr>
      <vt:lpstr>AHU-1-4 VAV's (2)</vt:lpstr>
      <vt:lpstr>AHU-1-4 VAV's (3)</vt:lpstr>
      <vt:lpstr>AHU-1-4 Valves</vt:lpstr>
      <vt:lpstr>AHU-2-1</vt:lpstr>
      <vt:lpstr>AHU-2-1 VAV's (1)</vt:lpstr>
      <vt:lpstr>AHU-2-1 VAV's (2)</vt:lpstr>
      <vt:lpstr>AHU-2-1 Valves</vt:lpstr>
      <vt:lpstr>AHU-3-1</vt:lpstr>
      <vt:lpstr>AHU-3-1 VAV's (1)</vt:lpstr>
      <vt:lpstr>AHU-3-1 VAV's (2)</vt:lpstr>
      <vt:lpstr>AHU-3-1 VAV's (3)</vt:lpstr>
      <vt:lpstr>AHU-3-1 Valves</vt:lpstr>
      <vt:lpstr>AHU-4-1</vt:lpstr>
      <vt:lpstr>AHU-4-1 VAV's (1)</vt:lpstr>
      <vt:lpstr>AHU-4-1 VAV's (2)</vt:lpstr>
      <vt:lpstr>AHU-4-1 Valves</vt:lpstr>
      <vt:lpstr>FCU-CEP-1A</vt:lpstr>
      <vt:lpstr>FCU-CEP-1B</vt:lpstr>
      <vt:lpstr>FCU-CEP-2</vt:lpstr>
      <vt:lpstr>FCU-CEP-3</vt:lpstr>
      <vt:lpstr>FCU-CEP-4</vt:lpstr>
      <vt:lpstr>FCU-CEP-5</vt:lpstr>
      <vt:lpstr>FCU-CEP-6</vt:lpstr>
      <vt:lpstr>FCU-CEP-7</vt:lpstr>
      <vt:lpstr>FCU-CEP-8</vt:lpstr>
      <vt:lpstr>KEF-1</vt:lpstr>
      <vt:lpstr>KEF-2</vt:lpstr>
      <vt:lpstr>KEF-3</vt:lpstr>
      <vt:lpstr>KEF-4</vt:lpstr>
      <vt:lpstr>KEF-5</vt:lpstr>
      <vt:lpstr>DWEF-1</vt:lpstr>
      <vt:lpstr>EF-CEP-1</vt:lpstr>
      <vt:lpstr>EF-G-1</vt:lpstr>
      <vt:lpstr>EF-G-1A</vt:lpstr>
      <vt:lpstr>EF-G-3</vt:lpstr>
      <vt:lpstr>EF-1-2</vt:lpstr>
      <vt:lpstr>EF-1-2A</vt:lpstr>
      <vt:lpstr>EF-1-3</vt:lpstr>
      <vt:lpstr>EF-1-4</vt:lpstr>
      <vt:lpstr>EF-1-4A</vt:lpstr>
      <vt:lpstr>EF-2-1A</vt:lpstr>
      <vt:lpstr>EF-2-1B</vt:lpstr>
      <vt:lpstr>EF-3-1A</vt:lpstr>
      <vt:lpstr>EF-3-1B</vt:lpstr>
      <vt:lpstr>EF-4-1A</vt:lpstr>
      <vt:lpstr>EF-4-1B</vt:lpstr>
      <vt:lpstr>EF-ISO-1AB</vt:lpstr>
      <vt:lpstr>EF-ISO-2AB</vt:lpstr>
      <vt:lpstr>EF-ISO-3</vt:lpstr>
      <vt:lpstr>EF-ISO-4</vt:lpstr>
      <vt:lpstr>EF-ISO-5AB</vt:lpstr>
      <vt:lpstr>SF-CEP-1</vt:lpstr>
      <vt:lpstr>Hood 1</vt:lpstr>
      <vt:lpstr>Hood 2</vt:lpstr>
      <vt:lpstr>Hood 3</vt:lpstr>
      <vt:lpstr>Hood 4</vt:lpstr>
      <vt:lpstr>Hood 5</vt:lpstr>
      <vt:lpstr>Boilers</vt:lpstr>
      <vt:lpstr>Cooling Tower</vt:lpstr>
      <vt:lpstr>Chiller WC</vt:lpstr>
      <vt:lpstr>CHP-1</vt:lpstr>
      <vt:lpstr>CHP-2</vt:lpstr>
      <vt:lpstr>CHP-3</vt:lpstr>
      <vt:lpstr>CWP-1</vt:lpstr>
      <vt:lpstr>CWP-2</vt:lpstr>
      <vt:lpstr>CWP-3</vt:lpstr>
      <vt:lpstr>HWP-1</vt:lpstr>
      <vt:lpstr>HWP-2</vt:lpstr>
      <vt:lpstr>HWP-3</vt:lpstr>
      <vt:lpstr>PHP-CEP-1</vt:lpstr>
      <vt:lpstr>PHP-CEP-2</vt:lpstr>
      <vt:lpstr>PHP-CEP-3</vt:lpstr>
      <vt:lpstr>PHP-G-1</vt:lpstr>
      <vt:lpstr>PHP-G-2</vt:lpstr>
      <vt:lpstr>PHP-G-3</vt:lpstr>
      <vt:lpstr>PHP-1-2</vt:lpstr>
      <vt:lpstr>PHP-1-3</vt:lpstr>
      <vt:lpstr>PHP-1-4</vt:lpstr>
      <vt:lpstr>PHP-3-1</vt:lpstr>
      <vt:lpstr>PHP-4-1</vt:lpstr>
      <vt:lpstr>PHP-1</vt:lpstr>
      <vt:lpstr>HW Circuit Setter</vt:lpstr>
      <vt:lpstr>CHW Circuit Setter</vt:lpstr>
      <vt:lpstr>'AHU-1-1'!Print_Area</vt:lpstr>
      <vt:lpstr>'AHU-1-1 Valves'!Print_Area</vt:lpstr>
      <vt:lpstr>'AHU-1-2'!Print_Area</vt:lpstr>
      <vt:lpstr>'AHU-1-2 Valves'!Print_Area</vt:lpstr>
      <vt:lpstr>'AHU-1-2 VAV''s'!Print_Area</vt:lpstr>
      <vt:lpstr>'AHU-1-3'!Print_Area</vt:lpstr>
      <vt:lpstr>'AHU-1-3 Valves'!Print_Area</vt:lpstr>
      <vt:lpstr>'AHU-1-3 VAV''s (1)'!Print_Area</vt:lpstr>
      <vt:lpstr>'AHU-1-3 VAV''s (2)'!Print_Area</vt:lpstr>
      <vt:lpstr>'AHU-1-4'!Print_Area</vt:lpstr>
      <vt:lpstr>'AHU-1-4 Valves'!Print_Area</vt:lpstr>
      <vt:lpstr>'AHU-1-4 VAV''s (1)'!Print_Area</vt:lpstr>
      <vt:lpstr>'AHU-1-4 VAV''s (2)'!Print_Area</vt:lpstr>
      <vt:lpstr>'AHU-1-4 VAV''s (3)'!Print_Area</vt:lpstr>
      <vt:lpstr>'AHU-2-1'!Print_Area</vt:lpstr>
      <vt:lpstr>'AHU-2-1 Valves'!Print_Area</vt:lpstr>
      <vt:lpstr>'AHU-2-1 VAV''s (1)'!Print_Area</vt:lpstr>
      <vt:lpstr>'AHU-2-1 VAV''s (2)'!Print_Area</vt:lpstr>
      <vt:lpstr>'AHU-3-1'!Print_Area</vt:lpstr>
      <vt:lpstr>'AHU-3-1 Valves'!Print_Area</vt:lpstr>
      <vt:lpstr>'AHU-3-1 VAV''s (1)'!Print_Area</vt:lpstr>
      <vt:lpstr>'AHU-3-1 VAV''s (2)'!Print_Area</vt:lpstr>
      <vt:lpstr>'AHU-3-1 VAV''s (3)'!Print_Area</vt:lpstr>
      <vt:lpstr>'AHU-4-1'!Print_Area</vt:lpstr>
      <vt:lpstr>'AHU-4-1 Valves'!Print_Area</vt:lpstr>
      <vt:lpstr>'AHU-4-1 VAV''s (1)'!Print_Area</vt:lpstr>
      <vt:lpstr>'AHU-4-1 VAV''s (2)'!Print_Area</vt:lpstr>
      <vt:lpstr>'AHU-G-1'!Print_Area</vt:lpstr>
      <vt:lpstr>'AHU-G-1 VAV''s (1)'!Print_Area</vt:lpstr>
      <vt:lpstr>'AHU-G-1 VAV''s (2)'!Print_Area</vt:lpstr>
      <vt:lpstr>'AHU-G-2'!Print_Area</vt:lpstr>
      <vt:lpstr>'AHU-G-2 Valves (1)'!Print_Area</vt:lpstr>
      <vt:lpstr>'AHU-G-2 Valves (2)'!Print_Area</vt:lpstr>
      <vt:lpstr>'AHU-G-3'!Print_Area</vt:lpstr>
      <vt:lpstr>'AHU-G-3 VAV''s'!Print_Area</vt:lpstr>
      <vt:lpstr>Boilers!Print_Area</vt:lpstr>
      <vt:lpstr>'Chiller WC'!Print_Area</vt:lpstr>
      <vt:lpstr>'CHP-1'!Print_Area</vt:lpstr>
      <vt:lpstr>'CHP-2'!Print_Area</vt:lpstr>
      <vt:lpstr>'CHP-3'!Print_Area</vt:lpstr>
      <vt:lpstr>'CHW Circuit Setter'!Print_Area</vt:lpstr>
      <vt:lpstr>'Cooling Tower'!Print_Area</vt:lpstr>
      <vt:lpstr>'CWP-1'!Print_Area</vt:lpstr>
      <vt:lpstr>'CWP-2'!Print_Area</vt:lpstr>
      <vt:lpstr>'CWP-3'!Print_Area</vt:lpstr>
      <vt:lpstr>'DOAS-1'!Print_Area</vt:lpstr>
      <vt:lpstr>'DWEF-1'!Print_Area</vt:lpstr>
      <vt:lpstr>'EF-1-2'!Print_Area</vt:lpstr>
      <vt:lpstr>'EF-1-2A'!Print_Area</vt:lpstr>
      <vt:lpstr>'EF-1-3'!Print_Area</vt:lpstr>
      <vt:lpstr>'EF-1-4'!Print_Area</vt:lpstr>
      <vt:lpstr>'EF-1-4A'!Print_Area</vt:lpstr>
      <vt:lpstr>'EF-2-1A'!Print_Area</vt:lpstr>
      <vt:lpstr>'EF-2-1B'!Print_Area</vt:lpstr>
      <vt:lpstr>'EF-3-1A'!Print_Area</vt:lpstr>
      <vt:lpstr>'EF-3-1B'!Print_Area</vt:lpstr>
      <vt:lpstr>'EF-4-1A'!Print_Area</vt:lpstr>
      <vt:lpstr>'EF-4-1B'!Print_Area</vt:lpstr>
      <vt:lpstr>'EF-CEP-1'!Print_Area</vt:lpstr>
      <vt:lpstr>'EF-G-1'!Print_Area</vt:lpstr>
      <vt:lpstr>'EF-G-1A'!Print_Area</vt:lpstr>
      <vt:lpstr>'EF-G-3'!Print_Area</vt:lpstr>
      <vt:lpstr>'EF-ISO-1AB'!Print_Area</vt:lpstr>
      <vt:lpstr>'EF-ISO-2AB'!Print_Area</vt:lpstr>
      <vt:lpstr>'EF-ISO-3'!Print_Area</vt:lpstr>
      <vt:lpstr>'EF-ISO-4'!Print_Area</vt:lpstr>
      <vt:lpstr>'EF-ISO-5AB'!Print_Area</vt:lpstr>
      <vt:lpstr>'FCU-CEP-1A'!Print_Area</vt:lpstr>
      <vt:lpstr>'FCU-CEP-1B'!Print_Area</vt:lpstr>
      <vt:lpstr>'FCU-CEP-2'!Print_Area</vt:lpstr>
      <vt:lpstr>'FCU-CEP-3'!Print_Area</vt:lpstr>
      <vt:lpstr>'FCU-CEP-4'!Print_Area</vt:lpstr>
      <vt:lpstr>'FCU-CEP-5'!Print_Area</vt:lpstr>
      <vt:lpstr>'FCU-CEP-6'!Print_Area</vt:lpstr>
      <vt:lpstr>'FCU-CEP-7'!Print_Area</vt:lpstr>
      <vt:lpstr>'FCU-CEP-8'!Print_Area</vt:lpstr>
      <vt:lpstr>'HW Circuit Setter'!Print_Area</vt:lpstr>
      <vt:lpstr>'HWP-1'!Print_Area</vt:lpstr>
      <vt:lpstr>'HWP-2'!Print_Area</vt:lpstr>
      <vt:lpstr>'HWP-3'!Print_Area</vt:lpstr>
      <vt:lpstr>'KEF-1'!Print_Area</vt:lpstr>
      <vt:lpstr>'KEF-2'!Print_Area</vt:lpstr>
      <vt:lpstr>'KEF-3'!Print_Area</vt:lpstr>
      <vt:lpstr>'KEF-4'!Print_Area</vt:lpstr>
      <vt:lpstr>'KEF-5'!Print_Area</vt:lpstr>
      <vt:lpstr>'PHP-1'!Print_Area</vt:lpstr>
      <vt:lpstr>'PHP-1-2'!Print_Area</vt:lpstr>
      <vt:lpstr>'PHP-1-3'!Print_Area</vt:lpstr>
      <vt:lpstr>'PHP-1-4'!Print_Area</vt:lpstr>
      <vt:lpstr>'PHP-3-1'!Print_Area</vt:lpstr>
      <vt:lpstr>'PHP-4-1'!Print_Area</vt:lpstr>
      <vt:lpstr>'PHP-CEP-1'!Print_Area</vt:lpstr>
      <vt:lpstr>'PHP-CEP-2'!Print_Area</vt:lpstr>
      <vt:lpstr>'PHP-CEP-3'!Print_Area</vt:lpstr>
      <vt:lpstr>'PHP-G-1'!Print_Area</vt:lpstr>
      <vt:lpstr>'PHP-G-2'!Print_Area</vt:lpstr>
      <vt:lpstr>'PHP-G-3'!Print_Area</vt:lpstr>
      <vt:lpstr>'SF-CEP-1'!Print_Area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NTAB</dc:creator>
  <cp:lastModifiedBy>Mike Gabbert</cp:lastModifiedBy>
  <dcterms:created xsi:type="dcterms:W3CDTF">2023-04-06T17:07:58Z</dcterms:created>
  <dcterms:modified xsi:type="dcterms:W3CDTF">2023-08-24T16:06:05Z</dcterms:modified>
</cp:coreProperties>
</file>