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8C6149BE-0B31-4217-B9A9-2B773B9AF9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<sst xmlns="http://schemas.openxmlformats.org/spreadsheetml/2006/main" count="89" uniqueCount="56">
  <si>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</si>
  <si>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</si>
  <si>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</si>
  <si>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</si>
  <si>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</si>
  <si>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</si>
  <si>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</si>
  <si>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</si>
  <si>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</si>
  <si>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</si>
  <si>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</si>
  <si>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</si>
  <si>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</si>
  <si>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</si>
  <si>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</si>
  <si>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</si>
  <si>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</si>
  <si>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</si>
  <si>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</si>
  <si>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</si>
  <si>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</si>
  <si>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</si>
  <si>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</si>
  <si>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</si>
  <si>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</si>
  <si>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</si>
  <si>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</si>
  <si>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</si>
  <si>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</si>
  <si>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</si>
  <si>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</si>
  <si>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</si>
  <si>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</si>
  <si>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</si>
  <si>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</si>
  <si>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</si>
  <si>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</si>
  <si>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</si>
  <si>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</si>
  <si>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</si>
  <si>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</si>
  <si>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</si>
  <si>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</si>
  <si>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</si>
  <si>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</si>
  <si>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</si>
  <si>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</si>
  <si>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</si>
  <si>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</si>
  <si>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EF-4</t>
  </si>
  <si>
    <t>HOOD 2</t>
  </si>
  <si>
    <t>HOOD 3</t>
  </si>
  <si>
    <t>KITCHEN</t>
  </si>
  <si>
    <t>DINING A</t>
  </si>
  <si>
    <t>DINING B</t>
  </si>
  <si>
    <t>MULTI-PURPOSE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</si>
</sst>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4" t="s">
        <v>33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67" t="s">
        <v>0</v>
      </c>
      <c r="D4" s="168"/>
      <c r="E4" s="140" t="s">
        <v>1</v>
      </c>
      <c r="F4" s="139"/>
      <c r="G4" s="173" t="s">
        <v>2</v>
      </c>
      <c r="H4" s="174"/>
      <c r="I4" s="165" t="s">
        <v>27</v>
      </c>
      <c r="J4" s="166"/>
      <c r="K4" s="171" t="s">
        <v>3</v>
      </c>
      <c r="L4" s="172"/>
      <c r="M4" s="169" t="s">
        <v>4</v>
      </c>
      <c r="N4" s="170"/>
      <c r="O4" s="169" t="s">
        <v>38</v>
      </c>
      <c r="P4" s="170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52</v>
      </c>
      <c r="C6" s="23">
        <v>8750</v>
      </c>
      <c r="D6" s="24">
        <v>8078</v>
      </c>
      <c r="E6" s="23">
        <f t="shared" ref="E6:F7" si="0">C6-G6</f>
        <v>7050</v>
      </c>
      <c r="F6" s="24">
        <f t="shared" si="0"/>
        <v>6421</v>
      </c>
      <c r="G6" s="25">
        <v>1700</v>
      </c>
      <c r="H6" s="26">
        <v>1657</v>
      </c>
      <c r="I6" s="27">
        <f>G6/C6</f>
        <v>0.19428571428571428</v>
      </c>
      <c r="J6" s="28">
        <f>H6/D6</f>
        <v>0.20512503094825452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53</v>
      </c>
      <c r="C7" s="35">
        <v>3150</v>
      </c>
      <c r="D7" s="36">
        <v>3114</v>
      </c>
      <c r="E7" s="35">
        <f t="shared" si="0"/>
        <v>2400</v>
      </c>
      <c r="F7" s="36">
        <f t="shared" si="0"/>
        <v>2391</v>
      </c>
      <c r="G7" s="37">
        <v>750</v>
      </c>
      <c r="H7" s="38">
        <v>723</v>
      </c>
      <c r="I7" s="39">
        <f t="shared" ref="I7:J7" si="1">G7/C7</f>
        <v>0.23809523809523808</v>
      </c>
      <c r="J7" s="40">
        <f t="shared" si="1"/>
        <v>0.23217726396917149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54</v>
      </c>
      <c r="C8" s="35">
        <v>4000</v>
      </c>
      <c r="D8" s="36">
        <v>3990</v>
      </c>
      <c r="E8" s="35">
        <f t="shared" ref="E8:E11" si="2">C8-G8</f>
        <v>3000</v>
      </c>
      <c r="F8" s="36">
        <f t="shared" ref="F8:F11" si="3">D8-H8</f>
        <v>3067</v>
      </c>
      <c r="G8" s="37">
        <v>1000</v>
      </c>
      <c r="H8" s="38">
        <v>923</v>
      </c>
      <c r="I8" s="39">
        <f t="shared" ref="I8:I9" si="4">G8/C8</f>
        <v>0.25</v>
      </c>
      <c r="J8" s="40">
        <f t="shared" ref="J8:J9" si="5">H8/D8</f>
        <v>0.23132832080200502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54</v>
      </c>
      <c r="C9" s="35">
        <v>2750</v>
      </c>
      <c r="D9" s="36">
        <v>2979</v>
      </c>
      <c r="E9" s="35">
        <f t="shared" si="2"/>
        <v>2150</v>
      </c>
      <c r="F9" s="36">
        <f t="shared" si="3"/>
        <v>2327</v>
      </c>
      <c r="G9" s="37">
        <v>600</v>
      </c>
      <c r="H9" s="38">
        <v>652</v>
      </c>
      <c r="I9" s="39">
        <f t="shared" si="4"/>
        <v>0.21818181818181817</v>
      </c>
      <c r="J9" s="40">
        <f t="shared" si="5"/>
        <v>0.21886539107082914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71" t="s">
        <v>54</v>
      </c>
      <c r="C10" s="112">
        <v>2000</v>
      </c>
      <c r="D10" s="113">
        <v>1943</v>
      </c>
      <c r="E10" s="112">
        <f t="shared" si="2"/>
        <v>1700</v>
      </c>
      <c r="F10" s="113">
        <f t="shared" si="3"/>
        <v>1650</v>
      </c>
      <c r="G10" s="102">
        <v>300</v>
      </c>
      <c r="H10" s="103">
        <v>293</v>
      </c>
      <c r="I10" s="104">
        <f>G10/C10</f>
        <v>0.15</v>
      </c>
      <c r="J10" s="105">
        <f>H10/D10</f>
        <v>0.15079773546062789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55</v>
      </c>
      <c r="C11" s="35">
        <v>1100</v>
      </c>
      <c r="D11" s="36">
        <v>1119</v>
      </c>
      <c r="E11" s="35">
        <f t="shared" si="2"/>
        <v>920</v>
      </c>
      <c r="F11" s="36">
        <f t="shared" si="3"/>
        <v>924</v>
      </c>
      <c r="G11" s="37">
        <v>180</v>
      </c>
      <c r="H11" s="38">
        <v>195</v>
      </c>
      <c r="I11" s="39">
        <f t="shared" ref="I11" si="6">G11/C11</f>
        <v>0.16363636363636364</v>
      </c>
      <c r="J11" s="40">
        <f t="shared" ref="J11" si="7">H11/D11</f>
        <v>0.17426273458445041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1746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679</v>
      </c>
      <c r="O13" s="45"/>
      <c r="P13" s="46"/>
      <c r="Q13" s="61"/>
      <c r="R13" s="66"/>
    </row>
    <row r="14" spans="1:18" ht="20.100000000000001" customHeight="1" thickBot="1" x14ac:dyDescent="0.3">
      <c r="A14" s="73" t="s">
        <v>26</v>
      </c>
      <c r="B14" s="115" t="s">
        <v>47</v>
      </c>
      <c r="C14" s="121"/>
      <c r="D14" s="122"/>
      <c r="E14" s="121"/>
      <c r="F14" s="122"/>
      <c r="G14" s="123"/>
      <c r="H14" s="124"/>
      <c r="I14" s="125"/>
      <c r="J14" s="124"/>
      <c r="K14" s="123"/>
      <c r="L14" s="124"/>
      <c r="M14" s="123"/>
      <c r="N14" s="124"/>
      <c r="O14" s="126">
        <v>500</v>
      </c>
      <c r="P14" s="127">
        <v>542</v>
      </c>
      <c r="Q14" s="61"/>
      <c r="R14" s="66"/>
    </row>
    <row r="15" spans="1:18" ht="20.100000000000001" customHeight="1" thickBot="1" x14ac:dyDescent="0.3">
      <c r="A15" s="73" t="s">
        <v>49</v>
      </c>
      <c r="B15" s="128" t="s">
        <v>51</v>
      </c>
      <c r="C15" s="116"/>
      <c r="D15" s="117"/>
      <c r="E15" s="116"/>
      <c r="F15" s="117"/>
      <c r="G15" s="118"/>
      <c r="H15" s="119"/>
      <c r="I15" s="120"/>
      <c r="J15" s="119"/>
      <c r="K15" s="118"/>
      <c r="L15" s="119"/>
      <c r="M15" s="50">
        <v>701</v>
      </c>
      <c r="N15" s="51">
        <v>641</v>
      </c>
      <c r="O15" s="45"/>
      <c r="P15" s="46"/>
      <c r="Q15" s="61"/>
      <c r="R15" s="66"/>
    </row>
    <row r="16" spans="1:18" ht="20.100000000000001" customHeight="1" thickBot="1" x14ac:dyDescent="0.3">
      <c r="A16" s="131" t="s">
        <v>28</v>
      </c>
      <c r="B16" s="132"/>
      <c r="C16" s="74">
        <f t="shared" ref="C16:H16" si="8">SUM(C6:C15)</f>
        <v>21750</v>
      </c>
      <c r="D16" s="75">
        <f t="shared" si="8"/>
        <v>21223</v>
      </c>
      <c r="E16" s="74">
        <f t="shared" si="8"/>
        <v>17220</v>
      </c>
      <c r="F16" s="75">
        <f t="shared" si="8"/>
        <v>16780</v>
      </c>
      <c r="G16" s="76">
        <f t="shared" si="8"/>
        <v>4530</v>
      </c>
      <c r="H16" s="77">
        <f t="shared" si="8"/>
        <v>4443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4">
        <f t="shared" si="9"/>
        <v>3314</v>
      </c>
      <c r="N16" s="80">
        <f t="shared" si="9"/>
        <v>3066</v>
      </c>
      <c r="O16" s="81">
        <f t="shared" si="9"/>
        <v>500</v>
      </c>
      <c r="P16" s="82">
        <f t="shared" si="9"/>
        <v>542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4" t="s">
        <v>12</v>
      </c>
      <c r="G18" s="225"/>
      <c r="H18" s="198" t="s">
        <v>32</v>
      </c>
      <c r="I18" s="199"/>
      <c r="J18" s="200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6" t="s">
        <v>28</v>
      </c>
      <c r="B19" s="217"/>
      <c r="C19" s="86" t="s">
        <v>7</v>
      </c>
      <c r="D19" s="87" t="s">
        <v>8</v>
      </c>
      <c r="F19" s="226"/>
      <c r="G19" s="227"/>
      <c r="H19" s="201"/>
      <c r="I19" s="202"/>
      <c r="J19" s="203"/>
      <c r="L19" s="195" t="s">
        <v>37</v>
      </c>
      <c r="M19" s="195"/>
      <c r="N19" s="195"/>
      <c r="O19" s="195"/>
      <c r="P19" s="98">
        <f>IF(R18=TRUE, 1, 0)</f>
        <v>1</v>
      </c>
    </row>
    <row r="20" spans="1:21" ht="18.75" customHeight="1" x14ac:dyDescent="0.25">
      <c r="A20" s="218" t="s">
        <v>31</v>
      </c>
      <c r="B20" s="219"/>
      <c r="C20" s="88">
        <f>G16+K16</f>
        <v>4530</v>
      </c>
      <c r="D20" s="89">
        <f>H16+L16</f>
        <v>4443</v>
      </c>
      <c r="F20" s="145" t="s">
        <v>13</v>
      </c>
      <c r="G20" s="146"/>
      <c r="H20" s="207">
        <v>8.0000000000000002E-3</v>
      </c>
      <c r="I20" s="208"/>
      <c r="J20" s="209"/>
      <c r="L20" s="196"/>
      <c r="M20" s="196"/>
      <c r="N20" s="196"/>
      <c r="O20" s="196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0" t="s">
        <v>30</v>
      </c>
      <c r="B21" s="221"/>
      <c r="C21" s="92">
        <f>M16+O16</f>
        <v>3814</v>
      </c>
      <c r="D21" s="93">
        <f>N16+P16</f>
        <v>3608</v>
      </c>
      <c r="F21" s="147" t="s">
        <v>14</v>
      </c>
      <c r="G21" s="148"/>
      <c r="H21" s="210">
        <v>5.0000000000000001E-3</v>
      </c>
      <c r="I21" s="211"/>
      <c r="J21" s="212"/>
      <c r="L21" s="197" t="s">
        <v>35</v>
      </c>
      <c r="M21" s="197"/>
      <c r="N21" s="197"/>
      <c r="O21" s="197"/>
      <c r="P21" s="99">
        <f>IF(R20=TRUE, 1, 0)</f>
        <v>1</v>
      </c>
    </row>
    <row r="22" spans="1:21" ht="18.75" customHeight="1" thickBot="1" x14ac:dyDescent="0.35">
      <c r="A22" s="222" t="s">
        <v>18</v>
      </c>
      <c r="B22" s="223"/>
      <c r="C22" s="90">
        <f>C20-C21</f>
        <v>716</v>
      </c>
      <c r="D22" s="91">
        <f>D20-D21</f>
        <v>835</v>
      </c>
      <c r="F22" s="163" t="s">
        <v>15</v>
      </c>
      <c r="G22" s="164"/>
      <c r="H22" s="213">
        <v>7.0000000000000001E-3</v>
      </c>
      <c r="I22" s="214"/>
      <c r="J22" s="215"/>
      <c r="L22" s="196"/>
      <c r="M22" s="196"/>
      <c r="N22" s="196"/>
      <c r="O22" s="196"/>
      <c r="P22" s="100"/>
      <c r="R22" s="1" t="b">
        <f>AND(H23&gt;=-0.02, H23&lt;=0.02)</f>
        <v>1</v>
      </c>
    </row>
    <row r="23" spans="1:21" ht="16.5" customHeight="1" thickBot="1" x14ac:dyDescent="0.3">
      <c r="F23" s="161" t="s">
        <v>16</v>
      </c>
      <c r="G23" s="162"/>
      <c r="H23" s="204">
        <f>AVERAGE(H20:J22)</f>
        <v>6.6666666666666671E-3</v>
      </c>
      <c r="I23" s="205"/>
      <c r="J23" s="206"/>
      <c r="L23" s="193" t="s">
        <v>36</v>
      </c>
      <c r="M23" s="193"/>
      <c r="N23" s="193"/>
      <c r="O23" s="193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3"/>
      <c r="M24" s="193"/>
      <c r="N24" s="193"/>
      <c r="O24" s="193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1"/>
      <c r="Q27" s="67"/>
    </row>
    <row r="28" spans="1:21" ht="20.100000000000001" customHeight="1" x14ac:dyDescent="0.2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4"/>
      <c r="Q28" s="67"/>
    </row>
    <row r="29" spans="1:21" ht="20.100000000000001" customHeight="1" thickBot="1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7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8" t="s">
        <v>19</v>
      </c>
      <c r="B32" s="159"/>
      <c r="C32" s="159"/>
      <c r="D32" s="159"/>
      <c r="E32" s="159"/>
      <c r="F32" s="160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5" t="s">
        <v>24</v>
      </c>
      <c r="C33" s="186"/>
      <c r="D33" s="139" t="s">
        <v>23</v>
      </c>
      <c r="E33" s="141"/>
      <c r="F33" s="141"/>
      <c r="G33" s="140"/>
      <c r="H33" s="139" t="s">
        <v>20</v>
      </c>
      <c r="I33" s="140"/>
      <c r="J33" s="141" t="s">
        <v>21</v>
      </c>
      <c r="K33" s="141"/>
      <c r="L33" s="142" t="s">
        <v>3</v>
      </c>
      <c r="M33" s="142"/>
      <c r="N33" s="137" t="s">
        <v>4</v>
      </c>
      <c r="O33" s="138"/>
      <c r="P33" s="58" t="s">
        <v>22</v>
      </c>
    </row>
    <row r="34" spans="1:16" ht="18.75" customHeight="1" thickBot="1" x14ac:dyDescent="0.3">
      <c r="A34" s="59" t="s">
        <v>25</v>
      </c>
      <c r="B34" s="183" t="s">
        <v>39</v>
      </c>
      <c r="C34" s="184"/>
      <c r="D34" s="176"/>
      <c r="E34" s="189"/>
      <c r="F34" s="189"/>
      <c r="G34" s="177"/>
      <c r="H34" s="176" t="s">
        <v>40</v>
      </c>
      <c r="I34" s="177"/>
      <c r="J34" s="178" t="s">
        <v>40</v>
      </c>
      <c r="K34" s="179"/>
      <c r="L34" s="135">
        <v>0</v>
      </c>
      <c r="M34" s="136"/>
      <c r="N34" s="129">
        <v>1080</v>
      </c>
      <c r="O34" s="130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2" t="s">
        <v>39</v>
      </c>
      <c r="C35" s="182"/>
      <c r="D35" s="143"/>
      <c r="E35" s="190"/>
      <c r="F35" s="190"/>
      <c r="G35" s="144"/>
      <c r="H35" s="143" t="s">
        <v>40</v>
      </c>
      <c r="I35" s="144"/>
      <c r="J35" s="133" t="s">
        <v>40</v>
      </c>
      <c r="K35" s="134"/>
      <c r="L35" s="135">
        <v>0</v>
      </c>
      <c r="M35" s="136"/>
      <c r="N35" s="129">
        <v>832</v>
      </c>
      <c r="O35" s="130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2" t="s">
        <v>39</v>
      </c>
      <c r="C36" s="182"/>
      <c r="D36" s="143"/>
      <c r="E36" s="190"/>
      <c r="F36" s="190"/>
      <c r="G36" s="144"/>
      <c r="H36" s="143" t="s">
        <v>40</v>
      </c>
      <c r="I36" s="144"/>
      <c r="J36" s="133" t="s">
        <v>40</v>
      </c>
      <c r="K36" s="134"/>
      <c r="L36" s="135">
        <v>0</v>
      </c>
      <c r="M36" s="136"/>
      <c r="N36" s="129">
        <v>701</v>
      </c>
      <c r="O36" s="130"/>
      <c r="P36" s="57">
        <f t="shared" si="10"/>
        <v>-701</v>
      </c>
    </row>
    <row r="37" spans="1:16" ht="19.2" customHeight="1" x14ac:dyDescent="0.25">
      <c r="A37" s="60" t="s">
        <v>25</v>
      </c>
      <c r="B37" s="187" t="s">
        <v>39</v>
      </c>
      <c r="C37" s="188"/>
      <c r="D37" s="143"/>
      <c r="E37" s="190"/>
      <c r="F37" s="190"/>
      <c r="G37" s="144"/>
      <c r="H37" s="143" t="s">
        <v>40</v>
      </c>
      <c r="I37" s="144"/>
      <c r="J37" s="143" t="s">
        <v>40</v>
      </c>
      <c r="K37" s="175"/>
      <c r="L37" s="180">
        <v>0</v>
      </c>
      <c r="M37" s="181"/>
      <c r="N37" s="191">
        <v>390</v>
      </c>
      <c r="O37" s="192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227EC-6AEE-4A17-85D1-CEB948883E9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B17717F-A4AB-48CC-A33F-C5E5227B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831DE-230C-4151-AD07-09EBFFBDE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2023-01-13T15:56:33Z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