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EB9DF0F1-6FFA-4FC6-850F-658BC6A1DA1F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<sst xmlns="http://schemas.openxmlformats.org/spreadsheetml/2006/main" count="73" uniqueCount="47">
  <si>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</si>
  <si>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</si>
  <si>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</si>
  <si>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</si>
  <si>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</si>
  <si>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</si>
  <si>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</si>
  <si>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</si>
  <si>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</si>
  <si>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</si>
  <si>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</si>
  <si>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</si>
  <si>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</si>
  <si>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</si>
  <si>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</si>
  <si>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</si>
  <si>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</si>
  <si>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</si>
  <si>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</si>
  <si>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</si>
  <si>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</si>
  <si>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</si>
  <si>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</si>
  <si>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</si>
  <si>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</si>
  <si>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</si>
  <si>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</si>
  <si>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</si>
  <si>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</si>
  <si>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</si>
  <si>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</si>
  <si>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</si>
  <si>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</si>
  <si>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</si>
  <si>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</si>
  <si>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</si>
  <si>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</si>
  <si>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</si>
  <si>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</si>
  <si>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</si>
  <si>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</si>
  <si>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</si>
  <si>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 xml:space="preserve">DINING </t>
  </si>
  <si>
    <t>KITCHEN HD</t>
  </si>
  <si>
    <t xml:space="preserve">KITCHEN HD </t>
  </si>
  <si>
    <t>RESTROOM</t>
  </si>
  <si>
    <t xml:space="preserve">KITCHEN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</si>
</sst>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B1" zoomScale="80" zoomScaleNormal="55" zoomScaleSheetLayoutView="80" workbookViewId="0">
      <selection activeCell="D7" sqref="D7"/>
    </sheetView>
  </sheetViews>
  <sheetFormatPr defaultColWidth="9.140625" defaultRowHeight="12.75" x14ac:dyDescent="0.2"/>
  <cols>
    <col min="1" max="1" width="10.5703125" style="1" customWidth="1"/>
    <col min="2" max="3" width="10.85546875" style="1" customWidth="1"/>
    <col min="4" max="4" width="9.85546875" style="1" customWidth="1"/>
    <col min="5" max="5" width="9.5703125" style="1" customWidth="1"/>
    <col min="6" max="6" width="10" style="1" customWidth="1"/>
    <col min="7" max="7" width="8.5703125" style="1" customWidth="1"/>
    <col min="8" max="8" width="9.140625" style="1" customWidth="1"/>
    <col min="9" max="9" width="8.85546875" style="1" customWidth="1"/>
    <col min="10" max="10" width="7.85546875" style="1" customWidth="1"/>
    <col min="11" max="11" width="8.42578125" style="1" customWidth="1"/>
    <col min="12" max="12" width="7.85546875" style="1" customWidth="1"/>
    <col min="13" max="13" width="8.140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">
      <c r="A6" s="75" t="s">
        <v>13</v>
      </c>
      <c r="B6" s="73" t="s">
        <v>42</v>
      </c>
      <c r="C6" s="23">
        <v>3800</v>
      </c>
      <c r="D6" s="24">
        <v>3852</v>
      </c>
      <c r="E6" s="23">
        <f t="shared" ref="E6:F7" si="0">C6-G6</f>
        <v>2900</v>
      </c>
      <c r="F6" s="24">
        <f t="shared" si="0"/>
        <v>2932</v>
      </c>
      <c r="G6" s="25">
        <v>900</v>
      </c>
      <c r="H6" s="26">
        <v>920</v>
      </c>
      <c r="I6" s="27">
        <f>G6/C6</f>
        <v>0.23684210526315788</v>
      </c>
      <c r="J6" s="28">
        <f>H6/D6</f>
        <v>0.23883696780893043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14</v>
      </c>
      <c r="B7" s="74" t="s">
        <v>46</v>
      </c>
      <c r="C7" s="35">
        <v>3400</v>
      </c>
      <c r="D7" s="36">
        <v>3323</v>
      </c>
      <c r="E7" s="35">
        <f t="shared" si="0"/>
        <v>2800</v>
      </c>
      <c r="F7" s="36">
        <f t="shared" si="0"/>
        <v>2692</v>
      </c>
      <c r="G7" s="37">
        <v>600</v>
      </c>
      <c r="H7" s="38">
        <v>631</v>
      </c>
      <c r="I7" s="39">
        <f t="shared" ref="I7:J7" si="1">G7/C7</f>
        <v>0.17647058823529413</v>
      </c>
      <c r="J7" s="40">
        <f t="shared" si="1"/>
        <v>0.18988865482997291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15</v>
      </c>
      <c r="B8" s="74" t="s">
        <v>43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1269</v>
      </c>
      <c r="M8" s="43"/>
      <c r="N8" s="44"/>
      <c r="O8" s="45"/>
      <c r="P8" s="46"/>
      <c r="Q8" s="55"/>
      <c r="R8" s="69"/>
    </row>
    <row r="9" spans="1:21" ht="20.100000000000001" customHeight="1" x14ac:dyDescent="0.2">
      <c r="A9" s="76" t="s">
        <v>17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2581</v>
      </c>
      <c r="O9" s="45"/>
      <c r="P9" s="46"/>
      <c r="Q9" s="64"/>
      <c r="R9" s="69"/>
    </row>
    <row r="10" spans="1:21" ht="20.100000000000001" customHeight="1" thickBot="1" x14ac:dyDescent="0.25">
      <c r="A10" s="76" t="s">
        <v>41</v>
      </c>
      <c r="B10" s="74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153</v>
      </c>
      <c r="Q10" s="64"/>
      <c r="R10" s="69"/>
    </row>
    <row r="11" spans="1:21" ht="20.100000000000001" customHeight="1" thickBot="1" x14ac:dyDescent="0.25">
      <c r="A11" s="105" t="s">
        <v>18</v>
      </c>
      <c r="B11" s="106"/>
      <c r="C11" s="77">
        <f t="shared" ref="C11:H11" si="2">SUM(C6:C10)</f>
        <v>7200</v>
      </c>
      <c r="D11" s="78">
        <f t="shared" si="2"/>
        <v>7175</v>
      </c>
      <c r="E11" s="77">
        <f t="shared" si="2"/>
        <v>5700</v>
      </c>
      <c r="F11" s="78">
        <f t="shared" si="2"/>
        <v>5624</v>
      </c>
      <c r="G11" s="79">
        <f t="shared" si="2"/>
        <v>1500</v>
      </c>
      <c r="H11" s="80">
        <f t="shared" si="2"/>
        <v>1551</v>
      </c>
      <c r="I11" s="81"/>
      <c r="J11" s="82"/>
      <c r="K11" s="79">
        <f t="shared" ref="K11:P11" si="3">SUM(K6:K10)</f>
        <v>1300</v>
      </c>
      <c r="L11" s="80">
        <f t="shared" si="3"/>
        <v>1269</v>
      </c>
      <c r="M11" s="104">
        <f t="shared" si="3"/>
        <v>2550</v>
      </c>
      <c r="N11" s="83">
        <f t="shared" si="3"/>
        <v>2581</v>
      </c>
      <c r="O11" s="84">
        <f t="shared" si="3"/>
        <v>150</v>
      </c>
      <c r="P11" s="85">
        <f t="shared" si="3"/>
        <v>153</v>
      </c>
      <c r="Q11" s="55"/>
      <c r="R11" s="69"/>
    </row>
    <row r="12" spans="1:21" ht="20.100000000000001" customHeight="1" thickBot="1" x14ac:dyDescent="0.25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2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">
      <c r="A15" s="192" t="s">
        <v>24</v>
      </c>
      <c r="B15" s="193"/>
      <c r="C15" s="91">
        <f>G11+K11</f>
        <v>2800</v>
      </c>
      <c r="D15" s="92">
        <f>H11+L11</f>
        <v>2820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4" t="s">
        <v>26</v>
      </c>
      <c r="B16" s="195"/>
      <c r="C16" s="95">
        <f>M11+O11</f>
        <v>2700</v>
      </c>
      <c r="D16" s="96">
        <f>N11+P11</f>
        <v>2734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">
      <c r="A17" s="196" t="s">
        <v>29</v>
      </c>
      <c r="B17" s="197"/>
      <c r="C17" s="93">
        <f>C15-C16</f>
        <v>100</v>
      </c>
      <c r="D17" s="94">
        <f>D15-D16</f>
        <v>86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25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25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25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350000000000001" customHeight="1" thickBot="1" x14ac:dyDescent="0.25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25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25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350000000000001" customHeight="1" thickBot="1" x14ac:dyDescent="0.25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25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25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25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25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25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dcterms:created xsi:type="dcterms:W3CDTF">2015-11-16T19:09:52Z</dcterms:created>
  <dcterms:modified xsi:type="dcterms:W3CDTF">2026-01-15T19:52:28Z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