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opher Passley\Documents\Balance schedules\"/>
    </mc:Choice>
  </mc:AlternateContent>
  <xr:revisionPtr revIDLastSave="0" documentId="8_{94AC6F6A-F58D-4D20-B131-36436D0A83C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<sst xmlns="http://schemas.openxmlformats.org/spreadsheetml/2006/main" count="68" uniqueCount="42">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</sst>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K16" sqref="K16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5" t="s">
        <v>36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30</v>
      </c>
      <c r="J4" s="168"/>
      <c r="K4" s="173" t="s">
        <v>3</v>
      </c>
      <c r="L4" s="174"/>
      <c r="M4" s="171" t="s">
        <v>4</v>
      </c>
      <c r="N4" s="172"/>
      <c r="O4" s="171" t="s">
        <v>41</v>
      </c>
      <c r="P4" s="172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28</v>
      </c>
      <c r="B6" s="70"/>
      <c r="C6" s="23">
        <v>4200</v>
      </c>
      <c r="D6" s="24"/>
      <c r="E6" s="23">
        <f t="shared" ref="E6:F7" si="0">C6-G6</f>
        <v>2980</v>
      </c>
      <c r="F6" s="24">
        <f t="shared" si="0"/>
        <v>0</v>
      </c>
      <c r="G6" s="25">
        <v>1220</v>
      </c>
      <c r="H6" s="26"/>
      <c r="I6" s="27">
        <f>G6/C6</f>
        <v>0.2904761904761905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29</v>
      </c>
      <c r="B7" s="71"/>
      <c r="C7" s="35">
        <v>3400</v>
      </c>
      <c r="D7" s="36"/>
      <c r="E7" s="35">
        <f t="shared" si="0"/>
        <v>3080</v>
      </c>
      <c r="F7" s="36">
        <f t="shared" si="0"/>
        <v>0</v>
      </c>
      <c r="G7" s="37">
        <v>320</v>
      </c>
      <c r="H7" s="38"/>
      <c r="I7" s="39">
        <f t="shared" ref="I7:J7" si="1">G7/C7</f>
        <v>9.4117647058823528E-2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13</v>
      </c>
      <c r="B8" s="71"/>
      <c r="C8" s="47"/>
      <c r="D8" s="48"/>
      <c r="E8" s="47" t="s">
        <v>10</v>
      </c>
      <c r="F8" s="48"/>
      <c r="G8" s="41"/>
      <c r="H8" s="42"/>
      <c r="I8" s="49"/>
      <c r="J8" s="42"/>
      <c r="K8" s="37">
        <v>1946</v>
      </c>
      <c r="L8" s="38"/>
      <c r="M8" s="43"/>
      <c r="N8" s="44"/>
      <c r="O8" s="45"/>
      <c r="P8" s="46"/>
      <c r="Q8" s="52"/>
      <c r="R8" s="66"/>
    </row>
    <row r="9" spans="1:21" ht="20.149999999999999" customHeight="1" x14ac:dyDescent="0.25">
      <c r="A9" s="73" t="s">
        <v>11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2344</v>
      </c>
      <c r="N9" s="51"/>
      <c r="O9" s="45"/>
      <c r="P9" s="46"/>
      <c r="Q9" s="61"/>
      <c r="R9" s="66"/>
    </row>
    <row r="10" spans="1:21" ht="20.149999999999999" customHeight="1" thickBot="1" x14ac:dyDescent="0.3">
      <c r="A10" s="73" t="s">
        <v>12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</v>
      </c>
      <c r="N10" s="51"/>
      <c r="O10" s="45"/>
      <c r="P10" s="46"/>
      <c r="Q10" s="61"/>
      <c r="R10" s="66"/>
    </row>
    <row r="11" spans="1:21" ht="20.149999999999999" customHeight="1" thickBot="1" x14ac:dyDescent="0.3">
      <c r="A11" s="177" t="s">
        <v>31</v>
      </c>
      <c r="B11" s="178"/>
      <c r="C11" s="74">
        <f>SUM(C6:C10)</f>
        <v>7600</v>
      </c>
      <c r="D11" s="75">
        <f>SUM(D6:D10)</f>
        <v>0</v>
      </c>
      <c r="E11" s="74">
        <f>SUM(E6:E10)</f>
        <v>6060</v>
      </c>
      <c r="F11" s="75">
        <f>SUM(F6:F10)</f>
        <v>0</v>
      </c>
      <c r="G11" s="76">
        <f>SUM(G6:G10)</f>
        <v>1540</v>
      </c>
      <c r="H11" s="77">
        <f>SUM(H6:H10)</f>
        <v>0</v>
      </c>
      <c r="I11" s="78"/>
      <c r="J11" s="79"/>
      <c r="K11" s="76">
        <f>SUM(K6:K10)</f>
        <v>1946</v>
      </c>
      <c r="L11" s="77">
        <f>SUM(L6:L10)</f>
        <v>0</v>
      </c>
      <c r="M11" s="101">
        <f>SUM(M6:M10)</f>
        <v>2494</v>
      </c>
      <c r="N11" s="80">
        <f>SUM(N6:N10)</f>
        <v>0</v>
      </c>
      <c r="O11" s="81">
        <f>SUM(O6:O10)</f>
        <v>0</v>
      </c>
      <c r="P11" s="82">
        <f>SUM(P6:P10)</f>
        <v>0</v>
      </c>
      <c r="Q11" s="52"/>
      <c r="R11" s="66"/>
    </row>
    <row r="12" spans="1:21" ht="20.149999999999999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49999999999999" customHeight="1" thickBot="1" x14ac:dyDescent="0.35">
      <c r="A13" s="96" t="s">
        <v>32</v>
      </c>
      <c r="B13" s="83"/>
      <c r="C13" s="83"/>
      <c r="D13" s="83"/>
      <c r="F13" s="145" t="s">
        <v>14</v>
      </c>
      <c r="G13" s="146"/>
      <c r="H13" s="119" t="s">
        <v>35</v>
      </c>
      <c r="I13" s="120"/>
      <c r="J13" s="121"/>
      <c r="L13" s="95" t="s">
        <v>37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7" t="s">
        <v>31</v>
      </c>
      <c r="B14" s="138"/>
      <c r="C14" s="86" t="s">
        <v>7</v>
      </c>
      <c r="D14" s="87" t="s">
        <v>8</v>
      </c>
      <c r="F14" s="147"/>
      <c r="G14" s="148"/>
      <c r="H14" s="122"/>
      <c r="I14" s="123"/>
      <c r="J14" s="124"/>
      <c r="L14" s="116" t="s">
        <v>40</v>
      </c>
      <c r="M14" s="116"/>
      <c r="N14" s="116"/>
      <c r="O14" s="116"/>
      <c r="P14" s="98">
        <f>IF(R13=TRUE, 1, 0)</f>
        <v>1</v>
      </c>
    </row>
    <row r="15" spans="1:21" ht="18.75" customHeight="1" x14ac:dyDescent="0.35">
      <c r="A15" s="139" t="s">
        <v>34</v>
      </c>
      <c r="B15" s="140"/>
      <c r="C15" s="88">
        <f>G11+K11</f>
        <v>3486</v>
      </c>
      <c r="D15" s="89">
        <f>H11+L11</f>
        <v>0</v>
      </c>
      <c r="F15" s="186" t="s">
        <v>15</v>
      </c>
      <c r="G15" s="187"/>
      <c r="H15" s="128"/>
      <c r="I15" s="129"/>
      <c r="J15" s="130"/>
      <c r="L15" s="117"/>
      <c r="M15" s="117"/>
      <c r="N15" s="117"/>
      <c r="O15" s="11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1" t="s">
        <v>33</v>
      </c>
      <c r="B16" s="142"/>
      <c r="C16" s="92">
        <f>M11+O11</f>
        <v>2494</v>
      </c>
      <c r="D16" s="93">
        <f>N11+P11</f>
        <v>0</v>
      </c>
      <c r="F16" s="188" t="s">
        <v>16</v>
      </c>
      <c r="G16" s="189"/>
      <c r="H16" s="131"/>
      <c r="I16" s="132"/>
      <c r="J16" s="133"/>
      <c r="L16" s="118" t="s">
        <v>38</v>
      </c>
      <c r="M16" s="118"/>
      <c r="N16" s="118"/>
      <c r="O16" s="118"/>
      <c r="P16" s="99" t="e">
        <f>IF(R15=TRUE, 1, 0)</f>
        <v>#DIV/0!</v>
      </c>
    </row>
    <row r="17" spans="1:18" ht="18.75" customHeight="1" thickBot="1" x14ac:dyDescent="0.4">
      <c r="A17" s="143" t="s">
        <v>20</v>
      </c>
      <c r="B17" s="144"/>
      <c r="C17" s="90">
        <f>C15-C16</f>
        <v>992</v>
      </c>
      <c r="D17" s="91">
        <f>D15-D16</f>
        <v>0</v>
      </c>
      <c r="F17" s="149" t="s">
        <v>17</v>
      </c>
      <c r="G17" s="150"/>
      <c r="H17" s="134"/>
      <c r="I17" s="135"/>
      <c r="J17" s="136"/>
      <c r="L17" s="117"/>
      <c r="M17" s="117"/>
      <c r="N17" s="117"/>
      <c r="O17" s="117"/>
      <c r="P17" s="100"/>
      <c r="R17" s="1" t="e">
        <f>AND(H18&gt;=-0.02, H18&lt;=0.02)</f>
        <v>#DIV/0!</v>
      </c>
    </row>
    <row r="18" spans="1:18" ht="16.5" customHeight="1" thickBot="1" x14ac:dyDescent="0.3">
      <c r="F18" s="202" t="s">
        <v>18</v>
      </c>
      <c r="G18" s="203"/>
      <c r="H18" s="125" t="e">
        <f>AVERAGE(H15:J17)</f>
        <v>#DIV/0!</v>
      </c>
      <c r="I18" s="126"/>
      <c r="J18" s="127"/>
      <c r="L18" s="114" t="s">
        <v>39</v>
      </c>
      <c r="M18" s="114"/>
      <c r="N18" s="114"/>
      <c r="O18" s="114"/>
      <c r="P18" s="94" t="e">
        <f>IF(R17=TRUE, 1, 0)</f>
        <v>#DIV/0!</v>
      </c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4"/>
      <c r="M19" s="114"/>
      <c r="N19" s="114"/>
      <c r="O19" s="114"/>
      <c r="P19" s="97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2"/>
      <c r="Q22" s="67"/>
    </row>
    <row r="23" spans="1:18" ht="20.149999999999999" customHeight="1" x14ac:dyDescent="0.25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67"/>
    </row>
    <row r="24" spans="1:18" ht="20.149999999999999" customHeight="1" thickBot="1" x14ac:dyDescent="0.3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99" t="s">
        <v>21</v>
      </c>
      <c r="B27" s="200"/>
      <c r="C27" s="200"/>
      <c r="D27" s="200"/>
      <c r="E27" s="200"/>
      <c r="F27" s="201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149999999999999" customHeight="1" thickBot="1" x14ac:dyDescent="0.3">
      <c r="A28" s="5" t="s">
        <v>6</v>
      </c>
      <c r="B28" s="154" t="s">
        <v>26</v>
      </c>
      <c r="C28" s="155"/>
      <c r="D28" s="156" t="s">
        <v>25</v>
      </c>
      <c r="E28" s="157"/>
      <c r="F28" s="157"/>
      <c r="G28" s="158"/>
      <c r="H28" s="156" t="s">
        <v>22</v>
      </c>
      <c r="I28" s="158"/>
      <c r="J28" s="157" t="s">
        <v>23</v>
      </c>
      <c r="K28" s="157"/>
      <c r="L28" s="185" t="s">
        <v>3</v>
      </c>
      <c r="M28" s="185"/>
      <c r="N28" s="181" t="s">
        <v>4</v>
      </c>
      <c r="O28" s="182"/>
      <c r="P28" s="58" t="s">
        <v>24</v>
      </c>
    </row>
    <row r="29" spans="1:18" ht="18.75" customHeight="1" thickBot="1" x14ac:dyDescent="0.3">
      <c r="A29" s="59" t="s">
        <v>27</v>
      </c>
      <c r="B29" s="152"/>
      <c r="C29" s="153"/>
      <c r="D29" s="159"/>
      <c r="E29" s="160"/>
      <c r="F29" s="160"/>
      <c r="G29" s="161"/>
      <c r="H29" s="159"/>
      <c r="I29" s="161"/>
      <c r="J29" s="165"/>
      <c r="K29" s="166"/>
      <c r="L29" s="163"/>
      <c r="M29" s="164"/>
      <c r="N29" s="183"/>
      <c r="O29" s="184"/>
      <c r="P29" s="57">
        <f t="shared" ref="P29:P37" si="2">L29-N29</f>
        <v>0</v>
      </c>
    </row>
    <row r="30" spans="1:18" ht="18.75" customHeight="1" thickBot="1" x14ac:dyDescent="0.3">
      <c r="A30" s="60" t="s">
        <v>27</v>
      </c>
      <c r="B30" s="151"/>
      <c r="C30" s="151"/>
      <c r="D30" s="106"/>
      <c r="E30" s="107"/>
      <c r="F30" s="107"/>
      <c r="G30" s="108"/>
      <c r="H30" s="106"/>
      <c r="I30" s="108"/>
      <c r="J30" s="179"/>
      <c r="K30" s="180"/>
      <c r="L30" s="163"/>
      <c r="M30" s="164"/>
      <c r="N30" s="183"/>
      <c r="O30" s="184"/>
      <c r="P30" s="57">
        <f t="shared" si="2"/>
        <v>0</v>
      </c>
    </row>
    <row r="31" spans="1:18" ht="19.149999999999999" customHeight="1" thickBot="1" x14ac:dyDescent="0.3">
      <c r="A31" s="60" t="s">
        <v>27</v>
      </c>
      <c r="B31" s="104"/>
      <c r="C31" s="105"/>
      <c r="D31" s="106"/>
      <c r="E31" s="107"/>
      <c r="F31" s="107"/>
      <c r="G31" s="108"/>
      <c r="H31" s="106"/>
      <c r="I31" s="108"/>
      <c r="J31" s="106"/>
      <c r="K31" s="162"/>
      <c r="L31" s="109"/>
      <c r="M31" s="110"/>
      <c r="N31" s="102"/>
      <c r="O31" s="103"/>
      <c r="P31" s="57">
        <f t="shared" si="2"/>
        <v>0</v>
      </c>
    </row>
    <row r="32" spans="1:18" ht="19.5" customHeight="1" thickBot="1" x14ac:dyDescent="0.3">
      <c r="A32" s="59" t="s">
        <v>27</v>
      </c>
      <c r="B32" s="111"/>
      <c r="C32" s="112"/>
      <c r="D32" s="104"/>
      <c r="E32" s="113"/>
      <c r="F32" s="113"/>
      <c r="G32" s="105"/>
      <c r="H32" s="104"/>
      <c r="I32" s="105"/>
      <c r="J32" s="104"/>
      <c r="K32" s="105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60" t="s">
        <v>27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60" t="s">
        <v>27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59" t="s">
        <v>27</v>
      </c>
      <c r="B35" s="111"/>
      <c r="C35" s="112"/>
      <c r="D35" s="104"/>
      <c r="E35" s="113"/>
      <c r="F35" s="113"/>
      <c r="G35" s="105"/>
      <c r="H35" s="104"/>
      <c r="I35" s="105"/>
      <c r="J35" s="104"/>
      <c r="K35" s="105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3">
      <c r="A36" s="60" t="s">
        <v>27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2"/>
        <v>0</v>
      </c>
    </row>
    <row r="37" spans="1:16" ht="18.75" customHeight="1" x14ac:dyDescent="0.25">
      <c r="A37" s="60" t="s">
        <v>27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Kristopher Passley</cp:lastModifiedBy>
  <cp:revision/>
  <cp:lastPrinted>2017-11-15T17:23:59Z</cp:lastPrinted>
  <dcterms:created xsi:type="dcterms:W3CDTF">2015-11-16T19:09:52Z</dcterms:created>
  <dcterms:modified xsi:type="dcterms:W3CDTF">2024-03-20T01:57:05Z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