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13_ncr:1_{B3E4F3A9-4EB7-4BE3-9D47-87D77D79F8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<sst xmlns="http://schemas.openxmlformats.org/spreadsheetml/2006/main" count="75" uniqueCount="48">
  <si>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</si>
  <si>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</si>
  <si>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</si>
  <si>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</si>
  <si>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</si>
  <si>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</si>
  <si>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</si>
  <si>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</si>
  <si>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</si>
  <si>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</si>
  <si>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</si>
  <si>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</si>
  <si>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</si>
  <si>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</si>
  <si>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</si>
  <si>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</si>
  <si>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</si>
  <si>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</si>
  <si>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</si>
  <si>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</si>
  <si>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</si>
  <si>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</si>
  <si>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</si>
  <si>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</si>
  <si>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</si>
  <si>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</si>
  <si>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</si>
  <si>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</si>
  <si>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</si>
  <si>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</si>
  <si>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</si>
  <si>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</si>
  <si>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</si>
  <si>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</si>
  <si>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</si>
  <si>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</si>
  <si>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</si>
  <si>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</si>
  <si>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</si>
  <si>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</si>
  <si>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</si>
  <si>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</si>
  <si>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>EF-3</t>
  </si>
  <si>
    <t>BOH</t>
  </si>
  <si>
    <t>SALES</t>
  </si>
  <si>
    <t>FOH</t>
  </si>
  <si>
    <t>RR</t>
  </si>
  <si>
    <t>TRASHROOM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</si>
</sst>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55926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W8" sqref="W8"/>
    </sheetView>
  </sheetViews>
  <sheetFormatPr defaultColWidth="9.1796875" defaultRowHeight="12.5" x14ac:dyDescent="0.25"/>
  <cols>
    <col min="1" max="1" width="10.54296875" style="1" customWidth="1"/>
    <col min="2" max="2" width="13.54296875" style="1" customWidth="1"/>
    <col min="3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>
      <c r="P1" s="1" t="s">
        <v>41</v>
      </c>
    </row>
    <row r="2" spans="1:21" ht="21.75" customHeight="1" x14ac:dyDescent="0.4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43</v>
      </c>
      <c r="C6" s="23">
        <v>4500</v>
      </c>
      <c r="D6" s="24">
        <v>4614</v>
      </c>
      <c r="E6" s="23">
        <f t="shared" ref="E6:F7" si="0">C6-G6</f>
        <v>3500</v>
      </c>
      <c r="F6" s="24">
        <f t="shared" si="0"/>
        <v>3625</v>
      </c>
      <c r="G6" s="25">
        <v>1000</v>
      </c>
      <c r="H6" s="26">
        <v>989</v>
      </c>
      <c r="I6" s="27">
        <f>G6/C6</f>
        <v>0.22222222222222221</v>
      </c>
      <c r="J6" s="28">
        <f>H6/D6</f>
        <v>0.21434763762462072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44</v>
      </c>
      <c r="C7" s="35">
        <v>3400</v>
      </c>
      <c r="D7" s="36">
        <v>3401</v>
      </c>
      <c r="E7" s="35">
        <f t="shared" si="0"/>
        <v>2900</v>
      </c>
      <c r="F7" s="36">
        <f t="shared" si="0"/>
        <v>2949</v>
      </c>
      <c r="G7" s="37">
        <v>500</v>
      </c>
      <c r="H7" s="38">
        <v>452</v>
      </c>
      <c r="I7" s="39">
        <f t="shared" ref="I7:J7" si="1">G7/C7</f>
        <v>0.14705882352941177</v>
      </c>
      <c r="J7" s="40">
        <f t="shared" si="1"/>
        <v>0.13290208762128786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29</v>
      </c>
      <c r="B8" s="73" t="s">
        <v>45</v>
      </c>
      <c r="C8" s="35">
        <v>2400</v>
      </c>
      <c r="D8" s="36">
        <v>2286</v>
      </c>
      <c r="E8" s="35">
        <f t="shared" ref="E8" si="2">C8-G8</f>
        <v>2100</v>
      </c>
      <c r="F8" s="36">
        <f t="shared" ref="F8" si="3">D8-H8</f>
        <v>1997</v>
      </c>
      <c r="G8" s="37">
        <v>300</v>
      </c>
      <c r="H8" s="38">
        <v>289</v>
      </c>
      <c r="I8" s="39">
        <f t="shared" ref="I8" si="4">G8/C8</f>
        <v>0.125</v>
      </c>
      <c r="J8" s="40">
        <f t="shared" ref="J8" si="5">H8/D8</f>
        <v>0.12642169728783903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10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375</v>
      </c>
      <c r="P9" s="51">
        <v>358</v>
      </c>
      <c r="Q9" s="63"/>
      <c r="R9" s="68"/>
    </row>
    <row r="10" spans="1:21" ht="20.149999999999999" customHeight="1" x14ac:dyDescent="0.25">
      <c r="A10" s="75" t="s">
        <v>11</v>
      </c>
      <c r="B10" s="73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1100</v>
      </c>
      <c r="P10" s="51">
        <v>1010</v>
      </c>
      <c r="Q10" s="63"/>
      <c r="R10" s="68"/>
    </row>
    <row r="11" spans="1:21" ht="20.149999999999999" customHeight="1" thickBot="1" x14ac:dyDescent="0.3">
      <c r="A11" s="75" t="s">
        <v>42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>
        <v>218</v>
      </c>
      <c r="Q11" s="63"/>
      <c r="R11" s="68"/>
    </row>
    <row r="12" spans="1:21" ht="20.149999999999999" customHeight="1" thickBot="1" x14ac:dyDescent="0.3">
      <c r="A12" s="179" t="s">
        <v>30</v>
      </c>
      <c r="B12" s="180"/>
      <c r="C12" s="76">
        <f t="shared" ref="C12:H12" si="6">SUM(C6:C11)</f>
        <v>10300</v>
      </c>
      <c r="D12" s="77">
        <f t="shared" si="6"/>
        <v>10301</v>
      </c>
      <c r="E12" s="76">
        <f t="shared" si="6"/>
        <v>8500</v>
      </c>
      <c r="F12" s="77">
        <f t="shared" si="6"/>
        <v>8571</v>
      </c>
      <c r="G12" s="78">
        <f t="shared" si="6"/>
        <v>1800</v>
      </c>
      <c r="H12" s="79">
        <f t="shared" si="6"/>
        <v>1730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1675</v>
      </c>
      <c r="P12" s="84">
        <f t="shared" si="7"/>
        <v>1586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31</v>
      </c>
      <c r="B14" s="85"/>
      <c r="C14" s="85"/>
      <c r="D14" s="85"/>
      <c r="F14" s="147" t="s">
        <v>12</v>
      </c>
      <c r="G14" s="148"/>
      <c r="H14" s="121" t="s">
        <v>34</v>
      </c>
      <c r="I14" s="122"/>
      <c r="J14" s="12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30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39</v>
      </c>
      <c r="M15" s="118"/>
      <c r="N15" s="118"/>
      <c r="O15" s="118"/>
      <c r="P15" s="100">
        <f>IF(R14=TRUE, 1, 0)</f>
        <v>1</v>
      </c>
    </row>
    <row r="16" spans="1:21" ht="18.75" customHeight="1" x14ac:dyDescent="0.35">
      <c r="A16" s="141" t="s">
        <v>33</v>
      </c>
      <c r="B16" s="142"/>
      <c r="C16" s="90">
        <f>G12+K12</f>
        <v>1800</v>
      </c>
      <c r="D16" s="91">
        <f>H12+L12</f>
        <v>1730</v>
      </c>
      <c r="F16" s="188" t="s">
        <v>13</v>
      </c>
      <c r="G16" s="189"/>
      <c r="H16" s="130">
        <v>4.0000000000000001E-3</v>
      </c>
      <c r="I16" s="131"/>
      <c r="J16" s="132"/>
      <c r="L16" s="119"/>
      <c r="M16" s="119"/>
      <c r="N16" s="119"/>
      <c r="O16" s="119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4">
      <c r="A17" s="143" t="s">
        <v>32</v>
      </c>
      <c r="B17" s="144"/>
      <c r="C17" s="94">
        <f>M12+O12</f>
        <v>1675</v>
      </c>
      <c r="D17" s="95">
        <f>N12+P12</f>
        <v>1586</v>
      </c>
      <c r="F17" s="190" t="s">
        <v>14</v>
      </c>
      <c r="G17" s="191"/>
      <c r="H17" s="133">
        <v>2E-3</v>
      </c>
      <c r="I17" s="134"/>
      <c r="J17" s="135"/>
      <c r="L17" s="120" t="s">
        <v>37</v>
      </c>
      <c r="M17" s="120"/>
      <c r="N17" s="120"/>
      <c r="O17" s="120"/>
      <c r="P17" s="101">
        <f>IF(R16=TRUE, 1, 0)</f>
        <v>1</v>
      </c>
    </row>
    <row r="18" spans="1:18" ht="18.75" customHeight="1" thickBot="1" x14ac:dyDescent="0.4">
      <c r="A18" s="145" t="s">
        <v>18</v>
      </c>
      <c r="B18" s="146"/>
      <c r="C18" s="92">
        <f>C16-C17</f>
        <v>125</v>
      </c>
      <c r="D18" s="93">
        <f>D16-D17</f>
        <v>144</v>
      </c>
      <c r="F18" s="151" t="s">
        <v>15</v>
      </c>
      <c r="G18" s="152"/>
      <c r="H18" s="136">
        <v>2E-3</v>
      </c>
      <c r="I18" s="137"/>
      <c r="J18" s="138"/>
      <c r="L18" s="119"/>
      <c r="M18" s="119"/>
      <c r="N18" s="119"/>
      <c r="O18" s="119"/>
      <c r="P18" s="102"/>
      <c r="R18" s="1" t="b">
        <f>AND(H19&gt;=-0.02, H19&lt;=0.02)</f>
        <v>1</v>
      </c>
    </row>
    <row r="19" spans="1:18" ht="16.5" customHeight="1" thickBot="1" x14ac:dyDescent="0.3">
      <c r="F19" s="204" t="s">
        <v>16</v>
      </c>
      <c r="G19" s="205"/>
      <c r="H19" s="127">
        <f>AVERAGE(H16:J18)</f>
        <v>2.6666666666666666E-3</v>
      </c>
      <c r="I19" s="128"/>
      <c r="J19" s="129"/>
      <c r="L19" s="116" t="s">
        <v>38</v>
      </c>
      <c r="M19" s="116"/>
      <c r="N19" s="116"/>
      <c r="O19" s="116"/>
      <c r="P19" s="96">
        <f>IF(R18=TRUE, 1, 0)</f>
        <v>1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49999999999999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49999999999999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01" t="s">
        <v>19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5" customHeight="1" thickBot="1" x14ac:dyDescent="0.3">
      <c r="A29" s="5" t="s">
        <v>6</v>
      </c>
      <c r="B29" s="156" t="s">
        <v>24</v>
      </c>
      <c r="C29" s="157"/>
      <c r="D29" s="158" t="s">
        <v>23</v>
      </c>
      <c r="E29" s="159"/>
      <c r="F29" s="159"/>
      <c r="G29" s="160"/>
      <c r="H29" s="158" t="s">
        <v>20</v>
      </c>
      <c r="I29" s="160"/>
      <c r="J29" s="159" t="s">
        <v>21</v>
      </c>
      <c r="K29" s="159"/>
      <c r="L29" s="187" t="s">
        <v>3</v>
      </c>
      <c r="M29" s="187"/>
      <c r="N29" s="183" t="s">
        <v>4</v>
      </c>
      <c r="O29" s="184"/>
      <c r="P29" s="60" t="s">
        <v>22</v>
      </c>
    </row>
    <row r="30" spans="1:18" ht="18.75" customHeight="1" thickBot="1" x14ac:dyDescent="0.3">
      <c r="A30" s="61" t="s">
        <v>25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8"/>
        <v>0</v>
      </c>
    </row>
    <row r="32" spans="1:18" ht="19.25" customHeight="1" thickBot="1" x14ac:dyDescent="0.3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8"/>
        <v>0</v>
      </c>
    </row>
    <row r="33" spans="1:16" ht="19.5" customHeight="1" thickBot="1" x14ac:dyDescent="0.3">
      <c r="A33" s="61" t="s">
        <v>25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8"/>
        <v>0</v>
      </c>
    </row>
    <row r="34" spans="1:16" ht="19.5" customHeight="1" thickBot="1" x14ac:dyDescent="0.3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8"/>
        <v>0</v>
      </c>
    </row>
    <row r="35" spans="1:16" ht="19.5" customHeight="1" thickBot="1" x14ac:dyDescent="0.3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8"/>
        <v>0</v>
      </c>
    </row>
    <row r="36" spans="1:16" ht="19.5" customHeight="1" thickBot="1" x14ac:dyDescent="0.3">
      <c r="A36" s="61" t="s">
        <v>25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8"/>
        <v>0</v>
      </c>
    </row>
    <row r="37" spans="1:16" ht="19.5" customHeight="1" thickBot="1" x14ac:dyDescent="0.3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8"/>
        <v>0</v>
      </c>
    </row>
    <row r="38" spans="1:16" ht="18.75" customHeight="1" x14ac:dyDescent="0.25">
      <c r="A38" s="62" t="s">
        <v>25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5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C9DCE5-C319-4511-900E-5E8AE388B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cp:lastPrinted>2017-11-15T17:23:59Z</cp:lastPrinted>
  <dcterms:created xsi:type="dcterms:W3CDTF">2015-11-16T19:09:52Z</dcterms:created>
  <dcterms:modified xsi:type="dcterms:W3CDTF">2025-12-02T22:24:09Z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