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501/2 DRAWINGS/"/>
    </mc:Choice>
  </mc:AlternateContent>
  <xr:revisionPtr revIDLastSave="29" documentId="8_{4A9C86BE-5F75-415A-93A1-4030D6513750}" xr6:coauthVersionLast="47" xr6:coauthVersionMax="47" xr10:uidLastSave="{85743ACE-4698-43FA-A258-9D80EFB118F5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6" i="1" l="1"/>
  <c r="R18" i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<sst xmlns="http://schemas.openxmlformats.org/spreadsheetml/2006/main" count="73" uniqueCount="46">
  <si>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</si>
  <si>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</si>
  <si>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</si>
  <si>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</si>
  <si>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</si>
  <si>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</si>
  <si>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</si>
  <si>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</si>
  <si>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</si>
  <si>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</si>
  <si>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</si>
  <si>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</si>
  <si>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</si>
  <si>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</si>
  <si>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</si>
  <si>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</si>
  <si>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</si>
  <si>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</si>
  <si>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</si>
  <si>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</si>
  <si>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</si>
  <si>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</si>
  <si>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</si>
  <si>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</si>
  <si>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</si>
  <si>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</si>
  <si>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</si>
  <si>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</si>
  <si>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</si>
  <si>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</si>
  <si>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</si>
  <si>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</si>
  <si>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</si>
  <si>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</si>
  <si>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</si>
  <si>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</si>
  <si>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</si>
  <si>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</si>
  <si>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</si>
  <si>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</si>
  <si>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</si>
  <si>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</si>
  <si>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 xml:space="preserve">RESTROOMS </t>
  </si>
  <si>
    <t>EF-2</t>
  </si>
  <si>
    <t xml:space="preserve">RESTROOM 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</si>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</sst>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110" zoomScaleNormal="55" zoomScaleSheetLayoutView="110" workbookViewId="0">
      <selection activeCell="B9" sqref="B9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10.8164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40</v>
      </c>
      <c r="C6" s="23">
        <v>3600</v>
      </c>
      <c r="D6" s="24"/>
      <c r="E6" s="23">
        <f t="shared" ref="E6:F7" si="0">C6-G6</f>
        <v>2880</v>
      </c>
      <c r="F6" s="24">
        <f t="shared" si="0"/>
        <v>0</v>
      </c>
      <c r="G6" s="25">
        <v>720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3750</v>
      </c>
      <c r="D7" s="36"/>
      <c r="E7" s="35">
        <f t="shared" si="0"/>
        <v>525</v>
      </c>
      <c r="F7" s="36">
        <f t="shared" si="0"/>
        <v>0</v>
      </c>
      <c r="G7" s="37">
        <v>3225</v>
      </c>
      <c r="H7" s="38"/>
      <c r="I7" s="39">
        <f t="shared" ref="I7:J7" si="1">G7/C7</f>
        <v>0.86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38</v>
      </c>
      <c r="B8" s="75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1216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39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1994</v>
      </c>
      <c r="N9" s="51"/>
      <c r="O9" s="45"/>
      <c r="P9" s="46"/>
      <c r="Q9" s="65"/>
      <c r="R9" s="70"/>
    </row>
    <row r="10" spans="1:21" ht="20.149999999999999" customHeight="1" x14ac:dyDescent="0.25">
      <c r="A10" s="216" t="s">
        <v>15</v>
      </c>
      <c r="B10" s="217" t="s">
        <v>44</v>
      </c>
      <c r="C10" s="218"/>
      <c r="D10" s="219"/>
      <c r="E10" s="218"/>
      <c r="F10" s="219"/>
      <c r="G10" s="220"/>
      <c r="H10" s="221"/>
      <c r="I10" s="222"/>
      <c r="J10" s="221"/>
      <c r="K10" s="220"/>
      <c r="L10" s="221"/>
      <c r="M10" s="220"/>
      <c r="N10" s="221"/>
      <c r="O10" s="223">
        <v>200</v>
      </c>
      <c r="P10" s="224"/>
      <c r="Q10" s="65"/>
      <c r="R10" s="70"/>
    </row>
    <row r="11" spans="1:21" ht="20.149999999999999" customHeight="1" thickBot="1" x14ac:dyDescent="0.3">
      <c r="A11" s="87" t="s">
        <v>43</v>
      </c>
      <c r="B11" s="88" t="s">
        <v>42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75</v>
      </c>
      <c r="P11" s="56"/>
      <c r="Q11" s="65"/>
      <c r="R11" s="70"/>
    </row>
    <row r="12" spans="1:21" ht="20.149999999999999" customHeight="1" thickBot="1" x14ac:dyDescent="0.3">
      <c r="A12" s="114" t="s">
        <v>16</v>
      </c>
      <c r="B12" s="115"/>
      <c r="C12" s="78">
        <f t="shared" ref="C12:H12" si="2">SUM(C6:C11)</f>
        <v>7350</v>
      </c>
      <c r="D12" s="79">
        <f t="shared" si="2"/>
        <v>0</v>
      </c>
      <c r="E12" s="78">
        <f t="shared" si="2"/>
        <v>3405</v>
      </c>
      <c r="F12" s="79">
        <f t="shared" si="2"/>
        <v>0</v>
      </c>
      <c r="G12" s="80">
        <f t="shared" si="2"/>
        <v>3945</v>
      </c>
      <c r="H12" s="81">
        <f t="shared" si="2"/>
        <v>0</v>
      </c>
      <c r="I12" s="82"/>
      <c r="J12" s="83"/>
      <c r="K12" s="80">
        <f t="shared" ref="K12:P12" si="3">SUM(K6:K11)</f>
        <v>0</v>
      </c>
      <c r="L12" s="81">
        <f t="shared" si="3"/>
        <v>0</v>
      </c>
      <c r="M12" s="113">
        <f t="shared" si="3"/>
        <v>3210</v>
      </c>
      <c r="N12" s="84">
        <f t="shared" si="3"/>
        <v>0</v>
      </c>
      <c r="O12" s="85">
        <f t="shared" si="3"/>
        <v>275</v>
      </c>
      <c r="P12" s="86">
        <f t="shared" si="3"/>
        <v>0</v>
      </c>
      <c r="Q12" s="52"/>
      <c r="R12" s="70"/>
    </row>
    <row r="13" spans="1:21" ht="20.149999999999999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49999999999999" customHeight="1" thickBot="1" x14ac:dyDescent="0.35">
      <c r="A14" s="108" t="s">
        <v>17</v>
      </c>
      <c r="B14" s="95"/>
      <c r="C14" s="95"/>
      <c r="D14" s="95"/>
      <c r="F14" s="207" t="s">
        <v>18</v>
      </c>
      <c r="G14" s="208"/>
      <c r="H14" s="181" t="s">
        <v>19</v>
      </c>
      <c r="I14" s="182"/>
      <c r="J14" s="183"/>
      <c r="L14" s="107" t="s">
        <v>20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9" t="s">
        <v>16</v>
      </c>
      <c r="B15" s="200"/>
      <c r="C15" s="98" t="s">
        <v>11</v>
      </c>
      <c r="D15" s="99" t="s">
        <v>12</v>
      </c>
      <c r="F15" s="209"/>
      <c r="G15" s="210"/>
      <c r="H15" s="184"/>
      <c r="I15" s="185"/>
      <c r="J15" s="186"/>
      <c r="L15" s="178" t="s">
        <v>21</v>
      </c>
      <c r="M15" s="178"/>
      <c r="N15" s="178"/>
      <c r="O15" s="178"/>
      <c r="P15" s="110">
        <f>IF(R14=TRUE, 1, 0)</f>
        <v>1</v>
      </c>
    </row>
    <row r="16" spans="1:21" ht="18.75" customHeight="1" x14ac:dyDescent="0.35">
      <c r="A16" s="201" t="s">
        <v>22</v>
      </c>
      <c r="B16" s="202"/>
      <c r="C16" s="100">
        <f>G12+K12</f>
        <v>3945</v>
      </c>
      <c r="D16" s="101">
        <f>H12+L12</f>
        <v>0</v>
      </c>
      <c r="F16" s="130" t="s">
        <v>23</v>
      </c>
      <c r="G16" s="131"/>
      <c r="H16" s="190"/>
      <c r="I16" s="191"/>
      <c r="J16" s="192"/>
      <c r="L16" s="179"/>
      <c r="M16" s="179"/>
      <c r="N16" s="179"/>
      <c r="O16" s="179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203" t="s">
        <v>24</v>
      </c>
      <c r="B17" s="204"/>
      <c r="C17" s="104">
        <f>M12+O12</f>
        <v>3485</v>
      </c>
      <c r="D17" s="105">
        <f>N12+P12</f>
        <v>0</v>
      </c>
      <c r="F17" s="132" t="s">
        <v>25</v>
      </c>
      <c r="G17" s="133"/>
      <c r="H17" s="193"/>
      <c r="I17" s="194"/>
      <c r="J17" s="195"/>
      <c r="L17" s="180" t="s">
        <v>26</v>
      </c>
      <c r="M17" s="180"/>
      <c r="N17" s="180"/>
      <c r="O17" s="180"/>
      <c r="P17" s="111">
        <f>IF(R16=TRUE, 1, 0)</f>
        <v>1</v>
      </c>
    </row>
    <row r="18" spans="1:18" ht="18.75" customHeight="1" thickBot="1" x14ac:dyDescent="0.4">
      <c r="A18" s="205" t="s">
        <v>27</v>
      </c>
      <c r="B18" s="206"/>
      <c r="C18" s="102">
        <f>C16-C17</f>
        <v>460</v>
      </c>
      <c r="D18" s="103">
        <f>D16-D17</f>
        <v>0</v>
      </c>
      <c r="F18" s="211" t="s">
        <v>28</v>
      </c>
      <c r="G18" s="212"/>
      <c r="H18" s="196"/>
      <c r="I18" s="197"/>
      <c r="J18" s="198"/>
      <c r="L18" s="179"/>
      <c r="M18" s="179"/>
      <c r="N18" s="179"/>
      <c r="O18" s="179"/>
      <c r="P18" s="112"/>
      <c r="R18" s="1" t="b">
        <f>AND(H19&gt;=-0.02, H19&lt;=0.02)</f>
        <v>0</v>
      </c>
    </row>
    <row r="19" spans="1:18" ht="16.5" customHeight="1" thickBot="1" x14ac:dyDescent="0.3">
      <c r="F19" s="146" t="s">
        <v>29</v>
      </c>
      <c r="G19" s="147"/>
      <c r="H19" s="187" t="str">
        <f>IFERROR(AVERAGE(H16:J18),"")</f>
        <v/>
      </c>
      <c r="I19" s="188"/>
      <c r="J19" s="189"/>
      <c r="L19" s="176"/>
      <c r="M19" s="176"/>
      <c r="N19" s="176"/>
      <c r="O19" s="176"/>
      <c r="P19" s="106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6"/>
      <c r="M20" s="176"/>
      <c r="N20" s="176"/>
      <c r="O20" s="176"/>
      <c r="P20" s="109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1"/>
    </row>
    <row r="24" spans="1:18" ht="20.149999999999999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1"/>
    </row>
    <row r="25" spans="1:18" ht="20.149999999999999" customHeight="1" thickBot="1" x14ac:dyDescent="0.3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3" t="s">
        <v>31</v>
      </c>
      <c r="B28" s="144"/>
      <c r="C28" s="144"/>
      <c r="D28" s="144"/>
      <c r="E28" s="144"/>
      <c r="F28" s="145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5" customHeight="1" thickBot="1" x14ac:dyDescent="0.3">
      <c r="A29" s="5" t="s">
        <v>9</v>
      </c>
      <c r="B29" s="169" t="s">
        <v>32</v>
      </c>
      <c r="C29" s="170"/>
      <c r="D29" s="124" t="s">
        <v>33</v>
      </c>
      <c r="E29" s="126"/>
      <c r="F29" s="126"/>
      <c r="G29" s="125"/>
      <c r="H29" s="124" t="s">
        <v>34</v>
      </c>
      <c r="I29" s="125"/>
      <c r="J29" s="126" t="s">
        <v>35</v>
      </c>
      <c r="K29" s="126"/>
      <c r="L29" s="127" t="s">
        <v>6</v>
      </c>
      <c r="M29" s="127"/>
      <c r="N29" s="120" t="s">
        <v>7</v>
      </c>
      <c r="O29" s="121"/>
      <c r="P29" s="62" t="s">
        <v>36</v>
      </c>
    </row>
    <row r="30" spans="1:18" ht="18.75" customHeight="1" thickBot="1" x14ac:dyDescent="0.3">
      <c r="A30" s="63" t="s">
        <v>37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1">
        <f t="shared" ref="P30:P38" si="4">L30-N30</f>
        <v>0</v>
      </c>
    </row>
    <row r="31" spans="1:18" ht="18.75" customHeight="1" thickBot="1" x14ac:dyDescent="0.3">
      <c r="A31" s="64" t="s">
        <v>37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1">
        <f t="shared" si="4"/>
        <v>0</v>
      </c>
    </row>
    <row r="32" spans="1:18" ht="19.25" customHeight="1" thickBot="1" x14ac:dyDescent="0.3">
      <c r="A32" s="64" t="s">
        <v>37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3" t="s">
        <v>37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4" t="s">
        <v>37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3" t="s">
        <v>37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1">
        <f t="shared" si="4"/>
        <v>0</v>
      </c>
    </row>
    <row r="37" spans="1:16" ht="19.5" customHeight="1" thickBot="1" x14ac:dyDescent="0.3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ht="18.75" customHeight="1" x14ac:dyDescent="0.25">
      <c r="A38" s="64" t="s">
        <v>37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1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2025-02-18T16:36:37Z</cp:lastPrinted>
  <dcterms:created xsi:type="dcterms:W3CDTF">2015-11-16T19:09:52Z</dcterms:created>
  <dcterms:modified xsi:type="dcterms:W3CDTF">2025-10-15T19:39:59Z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