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81867FB4-96F0-4734-B5E5-FBCBBE0A2E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<sst xmlns="http://schemas.openxmlformats.org/spreadsheetml/2006/main" count="74" uniqueCount="47">
  <si>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</si>
  <si>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</si>
  <si>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</si>
  <si>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</si>
  <si>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</si>
  <si>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</si>
  <si>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</si>
  <si>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</si>
  <si>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</si>
  <si>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</si>
  <si>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</si>
  <si>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</si>
  <si>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</si>
  <si>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</si>
  <si>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</si>
  <si>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</si>
  <si>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</si>
  <si>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</si>
  <si>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</si>
  <si>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</si>
  <si>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</si>
  <si>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</si>
  <si>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</si>
  <si>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</si>
  <si>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</si>
  <si>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</si>
  <si>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</si>
  <si>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</si>
  <si>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</si>
  <si>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</si>
  <si>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</si>
  <si>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</si>
  <si>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</si>
  <si>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</si>
  <si>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</si>
  <si>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</si>
  <si>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</si>
  <si>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</si>
  <si>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</si>
  <si>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</si>
  <si>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</si>
  <si>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</si>
  <si>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</si>
  <si>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</si>
  <si>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ELECTRCIAL RM</t>
  </si>
  <si>
    <t>WASHROOM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</si>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</sst>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19" sqref="H19:J1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36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50" t="s">
        <v>0</v>
      </c>
      <c r="D4" s="151"/>
      <c r="E4" s="125" t="s">
        <v>1</v>
      </c>
      <c r="F4" s="124"/>
      <c r="G4" s="156" t="s">
        <v>2</v>
      </c>
      <c r="H4" s="157"/>
      <c r="I4" s="148" t="s">
        <v>29</v>
      </c>
      <c r="J4" s="149"/>
      <c r="K4" s="154" t="s">
        <v>3</v>
      </c>
      <c r="L4" s="155"/>
      <c r="M4" s="152" t="s">
        <v>4</v>
      </c>
      <c r="N4" s="153"/>
      <c r="O4" s="152" t="s">
        <v>41</v>
      </c>
      <c r="P4" s="153"/>
      <c r="Q4" s="7"/>
      <c r="R4" s="6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49999999999999" customHeight="1" x14ac:dyDescent="0.25">
      <c r="A6" s="77" t="s">
        <v>26</v>
      </c>
      <c r="B6" s="75" t="s">
        <v>42</v>
      </c>
      <c r="C6" s="23">
        <v>3400</v>
      </c>
      <c r="D6" s="24">
        <v>3426</v>
      </c>
      <c r="E6" s="23">
        <f t="shared" ref="E6:F7" si="0">C6-G6</f>
        <v>2855</v>
      </c>
      <c r="F6" s="24">
        <f t="shared" si="0"/>
        <v>2887</v>
      </c>
      <c r="G6" s="25">
        <v>545</v>
      </c>
      <c r="H6" s="26">
        <v>539</v>
      </c>
      <c r="I6" s="27">
        <f>G6/C6</f>
        <v>0.16029411764705884</v>
      </c>
      <c r="J6" s="28">
        <f>H6/D6</f>
        <v>0.15732632807939287</v>
      </c>
      <c r="K6" s="29"/>
      <c r="L6" s="30"/>
      <c r="M6" s="31"/>
      <c r="N6" s="32"/>
      <c r="O6" s="33"/>
      <c r="P6" s="34"/>
      <c r="Q6" s="73"/>
      <c r="R6" s="71"/>
    </row>
    <row r="7" spans="1:21" ht="20.149999999999999" customHeight="1" x14ac:dyDescent="0.25">
      <c r="A7" s="78" t="s">
        <v>27</v>
      </c>
      <c r="B7" s="76" t="s">
        <v>43</v>
      </c>
      <c r="C7" s="35">
        <v>4000</v>
      </c>
      <c r="D7" s="36">
        <v>3968</v>
      </c>
      <c r="E7" s="35">
        <f t="shared" si="0"/>
        <v>3350</v>
      </c>
      <c r="F7" s="36">
        <f t="shared" si="0"/>
        <v>3308</v>
      </c>
      <c r="G7" s="37">
        <v>650</v>
      </c>
      <c r="H7" s="38">
        <v>660</v>
      </c>
      <c r="I7" s="39">
        <f t="shared" ref="I7:J7" si="1">G7/C7</f>
        <v>0.16250000000000001</v>
      </c>
      <c r="J7" s="40">
        <f t="shared" si="1"/>
        <v>0.16633064516129031</v>
      </c>
      <c r="K7" s="41"/>
      <c r="L7" s="42"/>
      <c r="M7" s="43"/>
      <c r="N7" s="44"/>
      <c r="O7" s="45"/>
      <c r="P7" s="46"/>
      <c r="Q7" s="66"/>
      <c r="R7" s="71"/>
    </row>
    <row r="8" spans="1:21" ht="20.149999999999999" customHeight="1" x14ac:dyDescent="0.25">
      <c r="A8" s="78" t="s">
        <v>30</v>
      </c>
      <c r="B8" s="76" t="s">
        <v>42</v>
      </c>
      <c r="C8" s="35">
        <v>2000</v>
      </c>
      <c r="D8" s="36">
        <v>1966</v>
      </c>
      <c r="E8" s="35">
        <f t="shared" ref="E8" si="2">C8-G8</f>
        <v>1695</v>
      </c>
      <c r="F8" s="36">
        <f t="shared" ref="F8" si="3">D8-H8</f>
        <v>1656</v>
      </c>
      <c r="G8" s="37">
        <v>305</v>
      </c>
      <c r="H8" s="38">
        <v>310</v>
      </c>
      <c r="I8" s="39">
        <f t="shared" ref="I8" si="4">G8/C8</f>
        <v>0.1525</v>
      </c>
      <c r="J8" s="40">
        <f t="shared" ref="J8" si="5">H8/D8</f>
        <v>0.15768056968463887</v>
      </c>
      <c r="K8" s="41"/>
      <c r="L8" s="42"/>
      <c r="M8" s="43"/>
      <c r="N8" s="44"/>
      <c r="O8" s="45"/>
      <c r="P8" s="46"/>
      <c r="Q8" s="66"/>
      <c r="R8" s="71"/>
    </row>
    <row r="9" spans="1:21" ht="20.149999999999999" customHeight="1" x14ac:dyDescent="0.25">
      <c r="A9" s="78" t="s">
        <v>10</v>
      </c>
      <c r="B9" s="76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300</v>
      </c>
      <c r="P9" s="52">
        <v>312</v>
      </c>
      <c r="Q9" s="66"/>
      <c r="R9" s="71"/>
    </row>
    <row r="10" spans="1:21" ht="20.149999999999999" customHeight="1" x14ac:dyDescent="0.25">
      <c r="A10" s="78" t="s">
        <v>11</v>
      </c>
      <c r="B10" s="76" t="s">
        <v>45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900</v>
      </c>
      <c r="P10" s="52">
        <v>893</v>
      </c>
      <c r="Q10" s="66"/>
      <c r="R10" s="71"/>
    </row>
    <row r="11" spans="1:21" ht="20.149999999999999" customHeight="1" thickBot="1" x14ac:dyDescent="0.3">
      <c r="A11" s="78" t="s">
        <v>28</v>
      </c>
      <c r="B11" s="88" t="s">
        <v>44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60</v>
      </c>
      <c r="P11" s="57">
        <v>62</v>
      </c>
      <c r="Q11" s="66"/>
      <c r="R11" s="71"/>
    </row>
    <row r="12" spans="1:21" ht="20.149999999999999" customHeight="1" thickBot="1" x14ac:dyDescent="0.3">
      <c r="A12" s="114" t="s">
        <v>31</v>
      </c>
      <c r="B12" s="115"/>
      <c r="C12" s="79">
        <f t="shared" ref="C12:H12" si="6">SUM(C6:C11)</f>
        <v>9400</v>
      </c>
      <c r="D12" s="80">
        <f t="shared" si="6"/>
        <v>9360</v>
      </c>
      <c r="E12" s="79">
        <f t="shared" si="6"/>
        <v>7900</v>
      </c>
      <c r="F12" s="80">
        <f t="shared" si="6"/>
        <v>7851</v>
      </c>
      <c r="G12" s="81">
        <f t="shared" si="6"/>
        <v>1500</v>
      </c>
      <c r="H12" s="82">
        <f t="shared" si="6"/>
        <v>1509</v>
      </c>
      <c r="I12" s="83"/>
      <c r="J12" s="84"/>
      <c r="K12" s="81">
        <f t="shared" ref="K12:P12" si="7">SUM(K6:K11)</f>
        <v>0</v>
      </c>
      <c r="L12" s="82">
        <f t="shared" si="7"/>
        <v>0</v>
      </c>
      <c r="M12" s="113">
        <f t="shared" si="7"/>
        <v>0</v>
      </c>
      <c r="N12" s="85">
        <f t="shared" si="7"/>
        <v>0</v>
      </c>
      <c r="O12" s="86">
        <f t="shared" si="7"/>
        <v>1260</v>
      </c>
      <c r="P12" s="87">
        <f t="shared" si="7"/>
        <v>1267</v>
      </c>
      <c r="Q12" s="53"/>
      <c r="R12" s="71"/>
    </row>
    <row r="13" spans="1:21" ht="20.149999999999999" customHeight="1" thickBot="1" x14ac:dyDescent="0.3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49999999999999" customHeight="1" thickBot="1" x14ac:dyDescent="0.35">
      <c r="A14" s="108" t="s">
        <v>32</v>
      </c>
      <c r="B14" s="95"/>
      <c r="C14" s="95"/>
      <c r="D14" s="95"/>
      <c r="F14" s="207" t="s">
        <v>12</v>
      </c>
      <c r="G14" s="208"/>
      <c r="H14" s="181" t="s">
        <v>35</v>
      </c>
      <c r="I14" s="182"/>
      <c r="J14" s="18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9" t="s">
        <v>31</v>
      </c>
      <c r="B15" s="200"/>
      <c r="C15" s="98" t="s">
        <v>7</v>
      </c>
      <c r="D15" s="99" t="s">
        <v>8</v>
      </c>
      <c r="F15" s="209"/>
      <c r="G15" s="210"/>
      <c r="H15" s="184"/>
      <c r="I15" s="185"/>
      <c r="J15" s="186"/>
      <c r="L15" s="178" t="s">
        <v>40</v>
      </c>
      <c r="M15" s="178"/>
      <c r="N15" s="178"/>
      <c r="O15" s="178"/>
      <c r="P15" s="110">
        <f>IF(R14=TRUE, 1, 0)</f>
        <v>1</v>
      </c>
    </row>
    <row r="16" spans="1:21" ht="18.75" customHeight="1" x14ac:dyDescent="0.35">
      <c r="A16" s="201" t="s">
        <v>34</v>
      </c>
      <c r="B16" s="202"/>
      <c r="C16" s="100">
        <f>G12+K12</f>
        <v>1500</v>
      </c>
      <c r="D16" s="101">
        <f>H12+L12</f>
        <v>1509</v>
      </c>
      <c r="F16" s="130" t="s">
        <v>13</v>
      </c>
      <c r="G16" s="131"/>
      <c r="H16" s="190">
        <v>1.6000000000000001E-3</v>
      </c>
      <c r="I16" s="191"/>
      <c r="J16" s="192"/>
      <c r="L16" s="179"/>
      <c r="M16" s="179"/>
      <c r="N16" s="179"/>
      <c r="O16" s="179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203" t="s">
        <v>33</v>
      </c>
      <c r="B17" s="204"/>
      <c r="C17" s="104">
        <f>M12+O12</f>
        <v>1260</v>
      </c>
      <c r="D17" s="105">
        <f>N12+P12</f>
        <v>1267</v>
      </c>
      <c r="F17" s="132" t="s">
        <v>14</v>
      </c>
      <c r="G17" s="133"/>
      <c r="H17" s="193"/>
      <c r="I17" s="194"/>
      <c r="J17" s="195"/>
      <c r="L17" s="180" t="s">
        <v>38</v>
      </c>
      <c r="M17" s="180"/>
      <c r="N17" s="180"/>
      <c r="O17" s="180"/>
      <c r="P17" s="111">
        <f>IF(R16=TRUE, 1, 0)</f>
        <v>1</v>
      </c>
    </row>
    <row r="18" spans="1:18" ht="18.75" customHeight="1" thickBot="1" x14ac:dyDescent="0.4">
      <c r="A18" s="205" t="s">
        <v>18</v>
      </c>
      <c r="B18" s="206"/>
      <c r="C18" s="102">
        <f>C16-C17</f>
        <v>240</v>
      </c>
      <c r="D18" s="103">
        <f>D16-D17</f>
        <v>242</v>
      </c>
      <c r="F18" s="211" t="s">
        <v>15</v>
      </c>
      <c r="G18" s="212"/>
      <c r="H18" s="196">
        <v>4.1999999999999997E-3</v>
      </c>
      <c r="I18" s="197"/>
      <c r="J18" s="198"/>
      <c r="L18" s="179"/>
      <c r="M18" s="179"/>
      <c r="N18" s="179"/>
      <c r="O18" s="179"/>
      <c r="P18" s="112"/>
      <c r="R18" s="1" t="b">
        <f>AND(H19&gt;=-0.02, H19&lt;=0.02)</f>
        <v>1</v>
      </c>
    </row>
    <row r="19" spans="1:18" ht="16.5" customHeight="1" thickBot="1" x14ac:dyDescent="0.3">
      <c r="F19" s="146" t="s">
        <v>16</v>
      </c>
      <c r="G19" s="147"/>
      <c r="H19" s="187">
        <f>AVERAGE(H16:J18)</f>
        <v>2.8999999999999998E-3</v>
      </c>
      <c r="I19" s="188"/>
      <c r="J19" s="189"/>
      <c r="L19" s="176" t="s">
        <v>39</v>
      </c>
      <c r="M19" s="176"/>
      <c r="N19" s="176"/>
      <c r="O19" s="176"/>
      <c r="P19" s="106">
        <f>IF(R18=TRUE, 1, 0)</f>
        <v>1</v>
      </c>
    </row>
    <row r="20" spans="1:18" ht="13.7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76"/>
      <c r="M20" s="176"/>
      <c r="N20" s="176"/>
      <c r="O20" s="176"/>
      <c r="P20" s="109"/>
    </row>
    <row r="21" spans="1:18" ht="13.7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2"/>
    </row>
    <row r="24" spans="1:18" ht="20.149999999999999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2"/>
    </row>
    <row r="25" spans="1:18" ht="20.149999999999999" customHeight="1" thickBot="1" x14ac:dyDescent="0.3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3" t="s">
        <v>19</v>
      </c>
      <c r="B28" s="144"/>
      <c r="C28" s="144"/>
      <c r="D28" s="144"/>
      <c r="E28" s="144"/>
      <c r="F28" s="145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3">
      <c r="A29" s="5" t="s">
        <v>6</v>
      </c>
      <c r="B29" s="169" t="s">
        <v>24</v>
      </c>
      <c r="C29" s="170"/>
      <c r="D29" s="124" t="s">
        <v>23</v>
      </c>
      <c r="E29" s="126"/>
      <c r="F29" s="126"/>
      <c r="G29" s="125"/>
      <c r="H29" s="124" t="s">
        <v>20</v>
      </c>
      <c r="I29" s="125"/>
      <c r="J29" s="126" t="s">
        <v>21</v>
      </c>
      <c r="K29" s="126"/>
      <c r="L29" s="127" t="s">
        <v>3</v>
      </c>
      <c r="M29" s="127"/>
      <c r="N29" s="120" t="s">
        <v>4</v>
      </c>
      <c r="O29" s="121"/>
      <c r="P29" s="63" t="s">
        <v>22</v>
      </c>
    </row>
    <row r="30" spans="1:18" ht="18.75" customHeight="1" thickBot="1" x14ac:dyDescent="0.3">
      <c r="A30" s="64" t="s">
        <v>25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2">
        <f t="shared" ref="P30:P38" si="8">L30-N30</f>
        <v>0</v>
      </c>
    </row>
    <row r="31" spans="1:18" ht="18.75" customHeight="1" thickBot="1" x14ac:dyDescent="0.3">
      <c r="A31" s="65" t="s">
        <v>25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2">
        <f t="shared" si="8"/>
        <v>0</v>
      </c>
    </row>
    <row r="32" spans="1:18" ht="19.149999999999999" customHeight="1" thickBot="1" x14ac:dyDescent="0.3">
      <c r="A32" s="65" t="s">
        <v>25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2">
        <f t="shared" si="8"/>
        <v>0</v>
      </c>
    </row>
    <row r="33" spans="1:16" ht="19.5" customHeight="1" thickBot="1" x14ac:dyDescent="0.3">
      <c r="A33" s="64" t="s">
        <v>25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2">
        <f t="shared" si="8"/>
        <v>0</v>
      </c>
    </row>
    <row r="34" spans="1:16" ht="19.5" customHeight="1" thickBot="1" x14ac:dyDescent="0.3">
      <c r="A34" s="65" t="s">
        <v>25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2">
        <f t="shared" si="8"/>
        <v>0</v>
      </c>
    </row>
    <row r="35" spans="1:16" ht="19.5" customHeight="1" thickBot="1" x14ac:dyDescent="0.3">
      <c r="A35" s="65" t="s">
        <v>25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2">
        <f t="shared" si="8"/>
        <v>0</v>
      </c>
    </row>
    <row r="36" spans="1:16" ht="19.5" customHeight="1" thickBot="1" x14ac:dyDescent="0.3">
      <c r="A36" s="64" t="s">
        <v>25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2">
        <f t="shared" si="8"/>
        <v>0</v>
      </c>
    </row>
    <row r="37" spans="1:16" ht="19.5" customHeight="1" thickBot="1" x14ac:dyDescent="0.3">
      <c r="A37" s="65" t="s">
        <v>25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2">
        <f t="shared" si="8"/>
        <v>0</v>
      </c>
    </row>
    <row r="38" spans="1:16" ht="18.75" customHeight="1" x14ac:dyDescent="0.25">
      <c r="A38" s="65" t="s">
        <v>25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2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48CD8F-28B6-4EAD-A4D2-55D363BD1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2024-09-19T18:50:14Z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