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44 Orlando, FL/4 ASSET-REPORT DOCS/"/>
    </mc:Choice>
  </mc:AlternateContent>
  <xr:revisionPtr revIDLastSave="34" documentId="13_ncr:1_{B888774D-3C83-41B9-8B1C-1CD895A9BF91}" xr6:coauthVersionLast="47" xr6:coauthVersionMax="47" xr10:uidLastSave="{CD3F1055-EF35-44D6-892A-5154A5A512B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<sst xmlns="http://schemas.openxmlformats.org/spreadsheetml/2006/main" count="73" uniqueCount="46">
  <si>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</si>
  <si>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</si>
  <si>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</si>
  <si>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</si>
  <si>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</si>
  <si>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</si>
  <si>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</si>
  <si>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</si>
  <si>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</si>
  <si>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</si>
  <si>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</si>
  <si>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</si>
  <si>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</si>
  <si>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</si>
  <si>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</si>
  <si>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</si>
  <si>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</si>
  <si>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</si>
  <si>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</si>
  <si>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</si>
  <si>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</si>
  <si>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</si>
  <si>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</si>
  <si>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</si>
  <si>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</si>
  <si>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</si>
  <si>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</si>
  <si>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</si>
  <si>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</si>
  <si>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</si>
  <si>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</si>
  <si>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</si>
  <si>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</si>
  <si>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</si>
  <si>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</si>
  <si>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</si>
  <si>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</si>
  <si>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</si>
  <si>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</si>
  <si>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</si>
  <si>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</si>
  <si>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</si>
  <si>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</si>
  <si>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</si>
  <si>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 xml:space="preserve">FOOD SERVICE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</si>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</sst>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12" sqref="W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44</v>
      </c>
      <c r="C7" s="35">
        <v>4000</v>
      </c>
      <c r="D7" s="36"/>
      <c r="E7" s="35">
        <f t="shared" si="0"/>
        <v>3225</v>
      </c>
      <c r="F7" s="36">
        <f t="shared" si="0"/>
        <v>0</v>
      </c>
      <c r="G7" s="37">
        <v>775</v>
      </c>
      <c r="H7" s="38"/>
      <c r="I7" s="39">
        <f t="shared" ref="I7:J7" si="1">G7/C7</f>
        <v>0.19375000000000001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42</v>
      </c>
      <c r="C8" s="35">
        <v>3000</v>
      </c>
      <c r="D8" s="36"/>
      <c r="E8" s="35">
        <f t="shared" ref="E8" si="2">C8-G8</f>
        <v>2650</v>
      </c>
      <c r="F8" s="36">
        <f t="shared" ref="F8" si="3">D8-H8</f>
        <v>0</v>
      </c>
      <c r="G8" s="37">
        <v>350</v>
      </c>
      <c r="H8" s="38"/>
      <c r="I8" s="39">
        <f t="shared" ref="I8" si="4">G8/C8</f>
        <v>0.11666666666666667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325</v>
      </c>
      <c r="P9" s="51"/>
      <c r="Q9" s="63"/>
      <c r="R9" s="68"/>
    </row>
    <row r="10" spans="1:21" ht="20.149999999999999" customHeight="1" thickBot="1" x14ac:dyDescent="0.3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800</v>
      </c>
      <c r="P10" s="53"/>
      <c r="Q10" s="63"/>
      <c r="R10" s="68"/>
    </row>
    <row r="11" spans="1:21" ht="20.149999999999999" customHeight="1" thickBot="1" x14ac:dyDescent="0.3">
      <c r="A11" s="104" t="s">
        <v>30</v>
      </c>
      <c r="B11" s="105"/>
      <c r="C11" s="76">
        <f t="shared" ref="C11:H11" si="6">SUM(C6:C10)</f>
        <v>10400</v>
      </c>
      <c r="D11" s="77">
        <f t="shared" si="6"/>
        <v>0</v>
      </c>
      <c r="E11" s="76">
        <f t="shared" si="6"/>
        <v>8775</v>
      </c>
      <c r="F11" s="77">
        <f t="shared" si="6"/>
        <v>0</v>
      </c>
      <c r="G11" s="78">
        <f t="shared" si="6"/>
        <v>1625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1125</v>
      </c>
      <c r="P11" s="84">
        <f t="shared" si="7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97" t="s">
        <v>12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33</v>
      </c>
      <c r="B15" s="192"/>
      <c r="C15" s="90">
        <f>G11+K11</f>
        <v>1625</v>
      </c>
      <c r="D15" s="91">
        <f>H11+L11</f>
        <v>0</v>
      </c>
      <c r="F15" s="120" t="s">
        <v>13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3" t="s">
        <v>32</v>
      </c>
      <c r="B16" s="194"/>
      <c r="C16" s="94">
        <f>M11+O11</f>
        <v>1125</v>
      </c>
      <c r="D16" s="95">
        <f>N11+P11</f>
        <v>0</v>
      </c>
      <c r="F16" s="122" t="s">
        <v>14</v>
      </c>
      <c r="G16" s="123"/>
      <c r="H16" s="183"/>
      <c r="I16" s="184"/>
      <c r="J16" s="185"/>
      <c r="L16" s="170" t="s">
        <v>37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4">
      <c r="A17" s="195" t="s">
        <v>18</v>
      </c>
      <c r="B17" s="196"/>
      <c r="C17" s="92">
        <f>C15-C16</f>
        <v>500</v>
      </c>
      <c r="D17" s="93">
        <f>D15-D16</f>
        <v>0</v>
      </c>
      <c r="F17" s="201" t="s">
        <v>15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16</v>
      </c>
      <c r="G18" s="137"/>
      <c r="H18" s="177" t="e">
        <f>AVERAGE(H15:J17)</f>
        <v>#DIV/0!</v>
      </c>
      <c r="I18" s="178"/>
      <c r="J18" s="179"/>
      <c r="L18" s="166" t="s">
        <v>38</v>
      </c>
      <c r="M18" s="166"/>
      <c r="N18" s="166"/>
      <c r="O18" s="16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8"/>
        <v>0</v>
      </c>
    </row>
    <row r="31" spans="1:18" ht="19.149999999999999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8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2025-09-25T14:12:43Z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