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2787A9BC-940B-45A7-891A-13B5E74D654C}" xr6:coauthVersionLast="47" xr6:coauthVersionMax="47" xr10:uidLastSave="{00000000-0000-0000-0000-000000000000}"/>
  <bookViews>
    <workbookView xWindow="3168" yWindow="3168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<sst xmlns="http://schemas.openxmlformats.org/spreadsheetml/2006/main" count="74" uniqueCount="47">
  <si>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</si>
  <si>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</si>
  <si>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</si>
  <si>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</si>
  <si>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</si>
  <si>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</si>
  <si>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</si>
  <si>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</si>
  <si>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</si>
  <si>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</si>
  <si>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</si>
  <si>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</si>
  <si>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</si>
  <si>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</si>
  <si>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</si>
  <si>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</si>
  <si>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</si>
  <si>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</si>
  <si>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</si>
  <si>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</si>
  <si>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</si>
  <si>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</si>
  <si>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</si>
  <si>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</si>
  <si>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</si>
  <si>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</si>
  <si>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</si>
  <si>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</si>
  <si>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</si>
  <si>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</si>
  <si>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</si>
  <si>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</si>
  <si>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</si>
  <si>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</si>
  <si>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</si>
  <si>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</si>
  <si>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</si>
  <si>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</si>
  <si>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</si>
  <si>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</si>
  <si>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</si>
  <si>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</si>
  <si>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</si>
  <si>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</si>
  <si>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 xml:space="preserve">FOOD SERVICE </t>
  </si>
  <si>
    <t xml:space="preserve">BOH </t>
  </si>
  <si>
    <t xml:space="preserve"> Building pressure only taken at front entry vestibule as it was the only door not effected by wind. No building pressure concerns at this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</si>
</sst>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7" sqref="H7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>
      <c r="P1" s="1" t="s">
        <v>41</v>
      </c>
    </row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42</v>
      </c>
      <c r="C6" s="23">
        <v>3400</v>
      </c>
      <c r="D6" s="24">
        <v>3408</v>
      </c>
      <c r="E6" s="23">
        <f t="shared" ref="E6:F7" si="0">C6-G6</f>
        <v>2900</v>
      </c>
      <c r="F6" s="24">
        <f t="shared" si="0"/>
        <v>2929</v>
      </c>
      <c r="G6" s="25">
        <v>500</v>
      </c>
      <c r="H6" s="26">
        <v>479</v>
      </c>
      <c r="I6" s="27">
        <f>G6/C6</f>
        <v>0.14705882352941177</v>
      </c>
      <c r="J6" s="28">
        <f>H6/D6</f>
        <v>0.14055164319248825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44</v>
      </c>
      <c r="C7" s="35">
        <v>4000</v>
      </c>
      <c r="D7" s="36">
        <v>3984</v>
      </c>
      <c r="E7" s="35">
        <f t="shared" si="0"/>
        <v>3225</v>
      </c>
      <c r="F7" s="36">
        <f t="shared" si="0"/>
        <v>3223</v>
      </c>
      <c r="G7" s="37">
        <v>775</v>
      </c>
      <c r="H7" s="38">
        <v>761</v>
      </c>
      <c r="I7" s="39">
        <f t="shared" ref="I7:J7" si="1">G7/C7</f>
        <v>0.19375000000000001</v>
      </c>
      <c r="J7" s="40">
        <f t="shared" si="1"/>
        <v>0.19101405622489959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42</v>
      </c>
      <c r="C8" s="35">
        <v>3000</v>
      </c>
      <c r="D8" s="36">
        <v>3019</v>
      </c>
      <c r="E8" s="35">
        <f t="shared" ref="E8" si="2">C8-G8</f>
        <v>2650</v>
      </c>
      <c r="F8" s="36">
        <f t="shared" ref="F8" si="3">D8-H8</f>
        <v>2679</v>
      </c>
      <c r="G8" s="37">
        <v>350</v>
      </c>
      <c r="H8" s="38">
        <v>340</v>
      </c>
      <c r="I8" s="39">
        <f t="shared" ref="I8" si="4">G8/C8</f>
        <v>0.11666666666666667</v>
      </c>
      <c r="J8" s="40">
        <f t="shared" ref="J8" si="5">H8/D8</f>
        <v>0.11262007287181186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325</v>
      </c>
      <c r="P9" s="51">
        <v>319</v>
      </c>
      <c r="Q9" s="63"/>
      <c r="R9" s="68"/>
    </row>
    <row r="10" spans="1:21" ht="20.100000000000001" customHeight="1" thickBot="1" x14ac:dyDescent="0.3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800</v>
      </c>
      <c r="P10" s="53">
        <v>838</v>
      </c>
      <c r="Q10" s="63"/>
      <c r="R10" s="68"/>
    </row>
    <row r="11" spans="1:21" ht="20.100000000000001" customHeight="1" thickBot="1" x14ac:dyDescent="0.3">
      <c r="A11" s="104" t="s">
        <v>30</v>
      </c>
      <c r="B11" s="105"/>
      <c r="C11" s="76">
        <f t="shared" ref="C11:H11" si="6">SUM(C6:C10)</f>
        <v>10400</v>
      </c>
      <c r="D11" s="77">
        <f t="shared" si="6"/>
        <v>10411</v>
      </c>
      <c r="E11" s="76">
        <f t="shared" si="6"/>
        <v>8775</v>
      </c>
      <c r="F11" s="77">
        <f t="shared" si="6"/>
        <v>8831</v>
      </c>
      <c r="G11" s="78">
        <f t="shared" si="6"/>
        <v>1625</v>
      </c>
      <c r="H11" s="79">
        <f t="shared" si="6"/>
        <v>1580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0</v>
      </c>
      <c r="N11" s="82">
        <f t="shared" si="7"/>
        <v>0</v>
      </c>
      <c r="O11" s="83">
        <f t="shared" si="7"/>
        <v>1125</v>
      </c>
      <c r="P11" s="84">
        <f t="shared" si="7"/>
        <v>1157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31</v>
      </c>
      <c r="B13" s="85"/>
      <c r="C13" s="85"/>
      <c r="D13" s="85"/>
      <c r="F13" s="197" t="s">
        <v>12</v>
      </c>
      <c r="G13" s="198"/>
      <c r="H13" s="171" t="s">
        <v>34</v>
      </c>
      <c r="I13" s="172"/>
      <c r="J13" s="17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30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39</v>
      </c>
      <c r="M14" s="168"/>
      <c r="N14" s="168"/>
      <c r="O14" s="168"/>
      <c r="P14" s="100">
        <f>IF(R13=TRUE, 1, 0)</f>
        <v>1</v>
      </c>
    </row>
    <row r="15" spans="1:21" ht="18.75" customHeight="1" x14ac:dyDescent="0.25">
      <c r="A15" s="191" t="s">
        <v>33</v>
      </c>
      <c r="B15" s="192"/>
      <c r="C15" s="90">
        <f>G11+K11</f>
        <v>1625</v>
      </c>
      <c r="D15" s="91">
        <f>H11+L11</f>
        <v>1580</v>
      </c>
      <c r="F15" s="120" t="s">
        <v>13</v>
      </c>
      <c r="G15" s="121"/>
      <c r="H15" s="180">
        <v>8.0000000000000002E-3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3" t="s">
        <v>32</v>
      </c>
      <c r="B16" s="194"/>
      <c r="C16" s="94">
        <f>M11+O11</f>
        <v>1125</v>
      </c>
      <c r="D16" s="95">
        <f>N11+P11</f>
        <v>1157</v>
      </c>
      <c r="F16" s="122" t="s">
        <v>14</v>
      </c>
      <c r="G16" s="123"/>
      <c r="H16" s="183"/>
      <c r="I16" s="184"/>
      <c r="J16" s="185"/>
      <c r="L16" s="170" t="s">
        <v>37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35">
      <c r="A17" s="195" t="s">
        <v>18</v>
      </c>
      <c r="B17" s="196"/>
      <c r="C17" s="92">
        <f>C15-C16</f>
        <v>500</v>
      </c>
      <c r="D17" s="93">
        <f>D15-D16</f>
        <v>423</v>
      </c>
      <c r="F17" s="201" t="s">
        <v>15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3">
      <c r="F18" s="136" t="s">
        <v>16</v>
      </c>
      <c r="G18" s="137"/>
      <c r="H18" s="177">
        <f>AVERAGE(H15:J17)</f>
        <v>8.0000000000000002E-3</v>
      </c>
      <c r="I18" s="178"/>
      <c r="J18" s="179"/>
      <c r="L18" s="166" t="s">
        <v>38</v>
      </c>
      <c r="M18" s="166"/>
      <c r="N18" s="166"/>
      <c r="O18" s="166"/>
      <c r="P18" s="96">
        <f>IF(R17=TRUE, 1, 0)</f>
        <v>1</v>
      </c>
    </row>
    <row r="19" spans="1:18" ht="13.8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 t="s">
        <v>46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19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6</v>
      </c>
      <c r="B28" s="159" t="s">
        <v>24</v>
      </c>
      <c r="C28" s="160"/>
      <c r="D28" s="114" t="s">
        <v>23</v>
      </c>
      <c r="E28" s="116"/>
      <c r="F28" s="116"/>
      <c r="G28" s="115"/>
      <c r="H28" s="114" t="s">
        <v>20</v>
      </c>
      <c r="I28" s="115"/>
      <c r="J28" s="116" t="s">
        <v>21</v>
      </c>
      <c r="K28" s="116"/>
      <c r="L28" s="117" t="s">
        <v>3</v>
      </c>
      <c r="M28" s="117"/>
      <c r="N28" s="110" t="s">
        <v>4</v>
      </c>
      <c r="O28" s="111"/>
      <c r="P28" s="60" t="s">
        <v>22</v>
      </c>
    </row>
    <row r="29" spans="1:18" ht="18.75" customHeight="1" thickBot="1" x14ac:dyDescent="0.3">
      <c r="A29" s="61" t="s">
        <v>25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8">L29-N29</f>
        <v>0</v>
      </c>
    </row>
    <row r="30" spans="1:18" ht="18.75" customHeight="1" thickBot="1" x14ac:dyDescent="0.3">
      <c r="A30" s="62" t="s">
        <v>25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8"/>
        <v>0</v>
      </c>
    </row>
    <row r="31" spans="1:18" ht="19.2" customHeight="1" thickBot="1" x14ac:dyDescent="0.3">
      <c r="A31" s="62" t="s">
        <v>25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8"/>
        <v>0</v>
      </c>
    </row>
    <row r="32" spans="1:18" ht="19.5" customHeight="1" thickBot="1" x14ac:dyDescent="0.3">
      <c r="A32" s="61" t="s">
        <v>25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1" t="s">
        <v>25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8"/>
        <v>0</v>
      </c>
    </row>
    <row r="37" spans="1:16" ht="18.75" customHeigh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3e5f4dc7-86db-493c-83c7-3c7665976394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2025-09-30T18:16:22Z</cp:lastPrinted>
  <dcterms:created xsi:type="dcterms:W3CDTF">2015-11-16T19:09:52Z</dcterms:created>
  <dcterms:modified xsi:type="dcterms:W3CDTF">2025-09-30T19:22:20Z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