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ACF669A2-F659-4347-9EF5-16C20F9BEBD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/>
  <c r="P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<sst xmlns="http://schemas.openxmlformats.org/spreadsheetml/2006/main" count="72" uniqueCount="52">
  <si>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</si>
  <si>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</si>
  <si>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</si>
  <si>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</si>
  <si>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</si>
  <si>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</si>
  <si>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</si>
  <si>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</si>
  <si>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</si>
  <si>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</si>
  <si>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</si>
  <si>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</si>
  <si>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</si>
  <si>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</si>
  <si>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</si>
  <si>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</si>
  <si>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</si>
  <si>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</si>
  <si>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</si>
  <si>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</si>
  <si>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</si>
  <si>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</si>
  <si>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</si>
  <si>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</si>
  <si>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</si>
  <si>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</si>
  <si>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</si>
  <si>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</si>
  <si>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</si>
  <si>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</si>
  <si>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</si>
  <si>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</si>
  <si>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</si>
  <si>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</si>
  <si>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</si>
  <si>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</si>
  <si>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</si>
  <si>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</si>
  <si>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</si>
  <si>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</si>
  <si>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</si>
  <si>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</si>
  <si>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</si>
  <si>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</si>
  <si>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</si>
  <si>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</si>
  <si>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</si>
  <si>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</si>
  <si>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</si>
  <si>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</si>
  <si>
    <t>HD-1</t>
  </si>
  <si>
    <t>HD-2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</si>
</sst>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="70" zoomScaleNormal="55" zoomScaleSheetLayoutView="70" workbookViewId="0">
      <selection activeCell="V29" sqref="V2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5" t="s">
        <v>35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64" t="s">
        <v>0</v>
      </c>
      <c r="D4" s="165"/>
      <c r="E4" s="135" t="s">
        <v>1</v>
      </c>
      <c r="F4" s="134"/>
      <c r="G4" s="170" t="s">
        <v>2</v>
      </c>
      <c r="H4" s="171"/>
      <c r="I4" s="162" t="s">
        <v>29</v>
      </c>
      <c r="J4" s="163"/>
      <c r="K4" s="168" t="s">
        <v>3</v>
      </c>
      <c r="L4" s="169"/>
      <c r="M4" s="166" t="s">
        <v>4</v>
      </c>
      <c r="N4" s="167"/>
      <c r="O4" s="166" t="s">
        <v>40</v>
      </c>
      <c r="P4" s="167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27</v>
      </c>
      <c r="B6" s="73" t="s">
        <v>46</v>
      </c>
      <c r="C6" s="23">
        <v>3400</v>
      </c>
      <c r="D6" s="24">
        <v>3507</v>
      </c>
      <c r="E6" s="23">
        <f t="shared" ref="E6:F7" si="0">C6-G6</f>
        <v>2450</v>
      </c>
      <c r="F6" s="24">
        <f t="shared" si="0"/>
        <v>2597</v>
      </c>
      <c r="G6" s="25">
        <v>950</v>
      </c>
      <c r="H6" s="26">
        <v>910</v>
      </c>
      <c r="I6" s="27">
        <f>G6/C6</f>
        <v>0.27941176470588236</v>
      </c>
      <c r="J6" s="28">
        <f>H6/D6</f>
        <v>0.25948103792415167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28</v>
      </c>
      <c r="B7" s="74" t="s">
        <v>47</v>
      </c>
      <c r="C7" s="35">
        <v>4000</v>
      </c>
      <c r="D7" s="36">
        <v>3867</v>
      </c>
      <c r="E7" s="35">
        <f t="shared" si="0"/>
        <v>2850</v>
      </c>
      <c r="F7" s="36">
        <f t="shared" si="0"/>
        <v>2780</v>
      </c>
      <c r="G7" s="37">
        <v>1150</v>
      </c>
      <c r="H7" s="38">
        <v>1087</v>
      </c>
      <c r="I7" s="39">
        <f t="shared" ref="I7:J7" si="1">G7/C7</f>
        <v>0.28749999999999998</v>
      </c>
      <c r="J7" s="40">
        <f t="shared" si="1"/>
        <v>0.28109645720196536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41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2096</v>
      </c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3078</v>
      </c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42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159</v>
      </c>
      <c r="Q10" s="64"/>
      <c r="R10" s="69"/>
    </row>
    <row r="11" spans="1:21" ht="20.100000000000001" customHeight="1" thickBot="1" x14ac:dyDescent="0.4">
      <c r="A11" s="86" t="s">
        <v>49</v>
      </c>
      <c r="B11" s="113"/>
      <c r="C11" s="114"/>
      <c r="D11" s="115"/>
      <c r="E11" s="116"/>
      <c r="F11" s="115"/>
      <c r="G11" s="117"/>
      <c r="H11" s="82"/>
      <c r="I11" s="81"/>
      <c r="J11" s="82"/>
      <c r="K11" s="117"/>
      <c r="L11" s="82"/>
      <c r="M11" s="118"/>
      <c r="N11" s="118"/>
      <c r="O11" s="55">
        <v>600</v>
      </c>
      <c r="P11" s="85">
        <v>598</v>
      </c>
      <c r="Q11" s="64"/>
      <c r="R11" s="69"/>
    </row>
    <row r="12" spans="1:21" ht="20.100000000000001" customHeight="1" thickBot="1" x14ac:dyDescent="0.4">
      <c r="A12" s="130" t="s">
        <v>30</v>
      </c>
      <c r="B12" s="131"/>
      <c r="C12" s="77">
        <f t="shared" ref="C12:H12" si="2">SUM(C6:C10)</f>
        <v>7400</v>
      </c>
      <c r="D12" s="78">
        <f t="shared" si="2"/>
        <v>7374</v>
      </c>
      <c r="E12" s="77">
        <f t="shared" si="2"/>
        <v>5300</v>
      </c>
      <c r="F12" s="78">
        <f t="shared" si="2"/>
        <v>5377</v>
      </c>
      <c r="G12" s="79">
        <f t="shared" si="2"/>
        <v>2100</v>
      </c>
      <c r="H12" s="80">
        <f t="shared" si="2"/>
        <v>1997</v>
      </c>
      <c r="I12" s="81"/>
      <c r="J12" s="82"/>
      <c r="K12" s="79">
        <f t="shared" ref="K12:P12" si="3">SUM(K6:K10)</f>
        <v>1950</v>
      </c>
      <c r="L12" s="80">
        <f t="shared" si="3"/>
        <v>2096</v>
      </c>
      <c r="M12" s="112">
        <f t="shared" si="3"/>
        <v>3200</v>
      </c>
      <c r="N12" s="83">
        <f t="shared" si="3"/>
        <v>3078</v>
      </c>
      <c r="O12" s="84">
        <f>SUM(O6:O11)</f>
        <v>750</v>
      </c>
      <c r="P12" s="85">
        <f t="shared" si="3"/>
        <v>159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7" t="s">
        <v>31</v>
      </c>
      <c r="B14" s="94"/>
      <c r="C14" s="94"/>
      <c r="D14" s="94"/>
      <c r="F14" s="158" t="s">
        <v>14</v>
      </c>
      <c r="G14" s="159"/>
      <c r="H14" s="179" t="s">
        <v>34</v>
      </c>
      <c r="I14" s="180"/>
      <c r="J14" s="181"/>
      <c r="L14" s="106" t="s">
        <v>36</v>
      </c>
      <c r="M14" s="95"/>
      <c r="N14" s="95"/>
      <c r="O14" s="95"/>
      <c r="P14" s="95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97" t="s">
        <v>30</v>
      </c>
      <c r="B15" s="198"/>
      <c r="C15" s="97" t="s">
        <v>7</v>
      </c>
      <c r="D15" s="98" t="s">
        <v>8</v>
      </c>
      <c r="F15" s="160"/>
      <c r="G15" s="161"/>
      <c r="H15" s="182"/>
      <c r="I15" s="183"/>
      <c r="J15" s="184"/>
      <c r="L15" s="176" t="s">
        <v>39</v>
      </c>
      <c r="M15" s="176"/>
      <c r="N15" s="176"/>
      <c r="O15" s="176"/>
      <c r="P15" s="109">
        <f>IF(R14=TRUE, 1, 0)</f>
        <v>1</v>
      </c>
    </row>
    <row r="16" spans="1:21" ht="18.75" customHeight="1" x14ac:dyDescent="0.4">
      <c r="A16" s="199" t="s">
        <v>33</v>
      </c>
      <c r="B16" s="200"/>
      <c r="C16" s="99">
        <f>G12+K12</f>
        <v>4050</v>
      </c>
      <c r="D16" s="100">
        <f>H12+L12</f>
        <v>4093</v>
      </c>
      <c r="F16" s="138" t="s">
        <v>15</v>
      </c>
      <c r="G16" s="139"/>
      <c r="H16" s="188">
        <v>-0.02</v>
      </c>
      <c r="I16" s="189"/>
      <c r="J16" s="190"/>
      <c r="L16" s="177"/>
      <c r="M16" s="177"/>
      <c r="N16" s="177"/>
      <c r="O16" s="177"/>
      <c r="P16" s="111"/>
      <c r="R16" s="1" t="b">
        <f>T16=U16</f>
        <v>0</v>
      </c>
      <c r="T16" s="1" t="b">
        <f>H19&lt;0</f>
        <v>1</v>
      </c>
      <c r="U16" s="1" t="b">
        <f>D18&lt;0</f>
        <v>0</v>
      </c>
    </row>
    <row r="17" spans="1:18" ht="18.75" customHeight="1" thickBot="1" x14ac:dyDescent="0.45">
      <c r="A17" s="201" t="s">
        <v>32</v>
      </c>
      <c r="B17" s="202"/>
      <c r="C17" s="103">
        <f>M12+O12</f>
        <v>3950</v>
      </c>
      <c r="D17" s="104">
        <f>N12+P12</f>
        <v>3237</v>
      </c>
      <c r="F17" s="140" t="s">
        <v>16</v>
      </c>
      <c r="G17" s="141"/>
      <c r="H17" s="191">
        <v>-0.04</v>
      </c>
      <c r="I17" s="192"/>
      <c r="J17" s="193"/>
      <c r="L17" s="178" t="s">
        <v>37</v>
      </c>
      <c r="M17" s="178"/>
      <c r="N17" s="178"/>
      <c r="O17" s="178"/>
      <c r="P17" s="110">
        <f>IF(R16=TRUE, 1, 0)</f>
        <v>0</v>
      </c>
    </row>
    <row r="18" spans="1:18" ht="18.75" customHeight="1" thickBot="1" x14ac:dyDescent="0.45">
      <c r="A18" s="203" t="s">
        <v>20</v>
      </c>
      <c r="B18" s="204"/>
      <c r="C18" s="101">
        <f>C16-C17</f>
        <v>100</v>
      </c>
      <c r="D18" s="102">
        <f>D16-D17</f>
        <v>856</v>
      </c>
      <c r="F18" s="172" t="s">
        <v>17</v>
      </c>
      <c r="G18" s="173"/>
      <c r="H18" s="194">
        <v>-0.03</v>
      </c>
      <c r="I18" s="195"/>
      <c r="J18" s="196"/>
      <c r="L18" s="177"/>
      <c r="M18" s="177"/>
      <c r="N18" s="177"/>
      <c r="O18" s="177"/>
      <c r="P18" s="111"/>
      <c r="R18" s="1" t="b">
        <f>AND(H19&gt;=-0.02, H19&lt;=0.02)</f>
        <v>0</v>
      </c>
    </row>
    <row r="19" spans="1:18" ht="16.5" customHeight="1" thickBot="1" x14ac:dyDescent="0.4">
      <c r="F19" s="154" t="s">
        <v>18</v>
      </c>
      <c r="G19" s="155"/>
      <c r="H19" s="185">
        <f>AVERAGE(H16:J18)</f>
        <v>-0.03</v>
      </c>
      <c r="I19" s="186"/>
      <c r="J19" s="187"/>
      <c r="L19" s="174" t="s">
        <v>38</v>
      </c>
      <c r="M19" s="174"/>
      <c r="N19" s="174"/>
      <c r="O19" s="174"/>
      <c r="P19" s="105">
        <f>IF(R18=TRUE, 1, 0)</f>
        <v>0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4"/>
      <c r="M20" s="174"/>
      <c r="N20" s="174"/>
      <c r="O20" s="174"/>
      <c r="P20" s="108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4"/>
      <c r="Q23" s="70"/>
    </row>
    <row r="24" spans="1:18" ht="20.100000000000001" customHeight="1" x14ac:dyDescent="0.35">
      <c r="A24" s="145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7"/>
      <c r="Q24" s="70"/>
    </row>
    <row r="25" spans="1:18" ht="20.100000000000001" customHeight="1" thickBot="1" x14ac:dyDescent="0.4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50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51" t="s">
        <v>21</v>
      </c>
      <c r="B28" s="152"/>
      <c r="C28" s="152"/>
      <c r="D28" s="152"/>
      <c r="E28" s="152"/>
      <c r="F28" s="153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6" t="s">
        <v>26</v>
      </c>
      <c r="C29" s="157"/>
      <c r="D29" s="134" t="s">
        <v>25</v>
      </c>
      <c r="E29" s="136"/>
      <c r="F29" s="136"/>
      <c r="G29" s="135"/>
      <c r="H29" s="134" t="s">
        <v>22</v>
      </c>
      <c r="I29" s="135"/>
      <c r="J29" s="136" t="s">
        <v>23</v>
      </c>
      <c r="K29" s="136"/>
      <c r="L29" s="137" t="s">
        <v>3</v>
      </c>
      <c r="M29" s="137"/>
      <c r="N29" s="132" t="s">
        <v>4</v>
      </c>
      <c r="O29" s="133"/>
      <c r="P29" s="62" t="s">
        <v>24</v>
      </c>
    </row>
    <row r="30" spans="1:18" ht="18.75" customHeight="1" thickBot="1" x14ac:dyDescent="0.4">
      <c r="A30" s="63" t="s">
        <v>50</v>
      </c>
      <c r="B30" s="121" t="s">
        <v>43</v>
      </c>
      <c r="C30" s="122"/>
      <c r="D30" s="123" t="s">
        <v>48</v>
      </c>
      <c r="E30" s="124"/>
      <c r="F30" s="124"/>
      <c r="G30" s="125"/>
      <c r="H30" s="123" t="s">
        <v>44</v>
      </c>
      <c r="I30" s="125"/>
      <c r="J30" s="126" t="s">
        <v>45</v>
      </c>
      <c r="K30" s="127"/>
      <c r="L30" s="128">
        <v>1950</v>
      </c>
      <c r="M30" s="129"/>
      <c r="N30" s="119">
        <v>3200</v>
      </c>
      <c r="O30" s="120"/>
      <c r="P30" s="61">
        <f t="shared" ref="P30" si="4">L30-N30</f>
        <v>-1250</v>
      </c>
    </row>
    <row r="31" spans="1:18" x14ac:dyDescent="0.35">
      <c r="A31" s="63" t="s">
        <v>51</v>
      </c>
      <c r="B31" s="121" t="s">
        <v>43</v>
      </c>
      <c r="C31" s="122"/>
      <c r="D31" s="123"/>
      <c r="E31" s="124"/>
      <c r="F31" s="124"/>
      <c r="G31" s="125"/>
      <c r="H31" s="123"/>
      <c r="I31" s="125"/>
      <c r="J31" s="126"/>
      <c r="K31" s="127"/>
      <c r="L31" s="128"/>
      <c r="M31" s="129"/>
      <c r="N31" s="119">
        <v>600</v>
      </c>
      <c r="O31" s="120"/>
      <c r="P31" s="61">
        <f t="shared" ref="P31" si="5">L31-N31</f>
        <v>-600</v>
      </c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6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  <mergeCell ref="N31:O31"/>
    <mergeCell ref="B31:C31"/>
    <mergeCell ref="D31:G31"/>
    <mergeCell ref="H31:I31"/>
    <mergeCell ref="J31:K31"/>
    <mergeCell ref="L31:M31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Sergio Del Toro</cp:lastModifiedBy>
  <cp:revision/>
  <cp:lastPrinted>2017-11-15T17:23:59Z</cp:lastPrinted>
  <dcterms:created xsi:type="dcterms:W3CDTF">2015-11-16T19:09:52Z</dcterms:created>
  <dcterms:modified xsi:type="dcterms:W3CDTF">2023-05-21T01:36:24Z</dcterms:modified>
</cp:coreProperties>
</file>