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6BFF8D4D-2455-4BA0-A4E5-55DF0AB6B2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E6" i="1"/>
  <c r="E14" i="1" l="1"/>
  <c r="F14" i="1"/>
</calcChain>
</file>

<file path=xl/sharedStrings.xml><?xml version="1.0" encoding="utf-8"?>
<sst xmlns="http://schemas.openxmlformats.org/spreadsheetml/2006/main" count="78" uniqueCount="51">
  <si>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</si>
  <si>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</si>
  <si>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</si>
  <si>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</si>
  <si>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</si>
  <si>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</si>
  <si>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</si>
  <si>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</si>
  <si>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</si>
  <si>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</si>
  <si>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</si>
  <si>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</si>
  <si>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</si>
  <si>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</si>
  <si>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</si>
  <si>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</si>
  <si>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</si>
  <si>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</si>
  <si>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</si>
  <si>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</si>
  <si>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</si>
  <si>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</si>
  <si>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</si>
  <si>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</si>
  <si>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</si>
  <si>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</si>
  <si>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</si>
  <si>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EF-4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</si>
  <si>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</si>
  <si>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</si>
  <si>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</si>
  <si>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</si>
  <si>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</si>
  <si>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</si>
  <si>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</si>
  <si>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</si>
  <si>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</si>
  <si>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</si>
  <si>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</si>
  <si>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</si>
  <si>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</si>
  <si>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DOAS-2</t>
  </si>
  <si>
    <t>DOAS-3</t>
  </si>
  <si>
    <t>AHU-1</t>
  </si>
  <si>
    <t>KITCHEN</t>
  </si>
  <si>
    <t>COOKING</t>
  </si>
  <si>
    <t>TASTING ROOM</t>
  </si>
  <si>
    <t>HD1 SMOKER</t>
  </si>
  <si>
    <t>HD2 OVEN</t>
  </si>
  <si>
    <t>HD3 FRYER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</si>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</sst>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55" zoomScaleNormal="55" zoomScaleSheetLayoutView="55" workbookViewId="0">
      <selection activeCell="H20" sqref="H20:J20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5" t="s">
        <v>34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28</v>
      </c>
      <c r="J4" s="168"/>
      <c r="K4" s="173" t="s">
        <v>3</v>
      </c>
      <c r="L4" s="174"/>
      <c r="M4" s="171" t="s">
        <v>4</v>
      </c>
      <c r="N4" s="172"/>
      <c r="O4" s="171" t="s">
        <v>39</v>
      </c>
      <c r="P4" s="17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thickBot="1" x14ac:dyDescent="0.3">
      <c r="A6" s="72" t="s">
        <v>40</v>
      </c>
      <c r="B6" s="70" t="s">
        <v>44</v>
      </c>
      <c r="C6" s="23">
        <v>1500</v>
      </c>
      <c r="D6" s="24">
        <v>1625</v>
      </c>
      <c r="E6" s="23">
        <f t="shared" ref="E6:F7" si="0">C6-G6</f>
        <v>0</v>
      </c>
      <c r="F6" s="24">
        <v>1628</v>
      </c>
      <c r="G6" s="25">
        <v>1500</v>
      </c>
      <c r="H6" s="26">
        <v>1628</v>
      </c>
      <c r="I6" s="27">
        <f>G6/C6</f>
        <v>1</v>
      </c>
      <c r="J6" s="28">
        <f>H6/D6</f>
        <v>1.0018461538461538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thickBot="1" x14ac:dyDescent="0.3">
      <c r="A7" s="72" t="s">
        <v>41</v>
      </c>
      <c r="B7" s="71" t="s">
        <v>44</v>
      </c>
      <c r="C7" s="35">
        <v>2200</v>
      </c>
      <c r="D7" s="36">
        <v>2066</v>
      </c>
      <c r="E7" s="35">
        <f t="shared" si="0"/>
        <v>0</v>
      </c>
      <c r="F7" s="36">
        <f t="shared" si="0"/>
        <v>0</v>
      </c>
      <c r="G7" s="37">
        <v>2200</v>
      </c>
      <c r="H7" s="38">
        <v>2066</v>
      </c>
      <c r="I7" s="39">
        <f t="shared" ref="I7:J7" si="1">G7/C7</f>
        <v>1</v>
      </c>
      <c r="J7" s="40">
        <f t="shared" si="1"/>
        <v>1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2" t="s">
        <v>42</v>
      </c>
      <c r="B8" s="71" t="s">
        <v>45</v>
      </c>
      <c r="C8" s="35">
        <v>3000</v>
      </c>
      <c r="D8" s="36">
        <v>2701</v>
      </c>
      <c r="E8" s="35">
        <f t="shared" ref="E8:E9" si="2">C8-G8</f>
        <v>0</v>
      </c>
      <c r="F8" s="36">
        <f t="shared" ref="F8:F9" si="3">D8-H8</f>
        <v>0</v>
      </c>
      <c r="G8" s="37">
        <v>3000</v>
      </c>
      <c r="H8" s="38">
        <v>2701</v>
      </c>
      <c r="I8" s="39">
        <f t="shared" ref="I8:I9" si="4">G8/C8</f>
        <v>1</v>
      </c>
      <c r="J8" s="40">
        <f t="shared" ref="J8:J9" si="5">H8/D8</f>
        <v>1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5">
      <c r="A9" s="73" t="s">
        <v>43</v>
      </c>
      <c r="B9" s="71" t="s">
        <v>46</v>
      </c>
      <c r="C9" s="35">
        <v>1750</v>
      </c>
      <c r="D9" s="36">
        <v>1649</v>
      </c>
      <c r="E9" s="35">
        <f t="shared" si="2"/>
        <v>1490</v>
      </c>
      <c r="F9" s="36">
        <f t="shared" si="3"/>
        <v>1400</v>
      </c>
      <c r="G9" s="37">
        <v>260</v>
      </c>
      <c r="H9" s="38">
        <v>249</v>
      </c>
      <c r="I9" s="39">
        <f t="shared" si="4"/>
        <v>0.14857142857142858</v>
      </c>
      <c r="J9" s="40">
        <f t="shared" si="5"/>
        <v>0.15100060642813826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>
        <v>1489</v>
      </c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2200</v>
      </c>
      <c r="N11" s="51">
        <v>2229</v>
      </c>
      <c r="O11" s="45"/>
      <c r="P11" s="46"/>
      <c r="Q11" s="61"/>
      <c r="R11" s="66"/>
    </row>
    <row r="12" spans="1:21" ht="20.100000000000001" customHeight="1" x14ac:dyDescent="0.25">
      <c r="A12" s="73" t="s">
        <v>26</v>
      </c>
      <c r="B12" s="71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2738</v>
      </c>
      <c r="N12" s="51">
        <v>2808</v>
      </c>
      <c r="O12" s="45"/>
      <c r="P12" s="46"/>
      <c r="Q12" s="61"/>
      <c r="R12" s="66"/>
    </row>
    <row r="13" spans="1:21" ht="20.100000000000001" customHeight="1" thickBot="1" x14ac:dyDescent="0.3">
      <c r="A13" s="73" t="s">
        <v>27</v>
      </c>
      <c r="B13" s="71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75</v>
      </c>
      <c r="P13" s="51">
        <v>31</v>
      </c>
      <c r="Q13" s="61"/>
      <c r="R13" s="66"/>
    </row>
    <row r="14" spans="1:21" ht="20.100000000000001" customHeight="1" thickBot="1" x14ac:dyDescent="0.3">
      <c r="A14" s="177" t="s">
        <v>29</v>
      </c>
      <c r="B14" s="178"/>
      <c r="C14" s="74">
        <f t="shared" ref="C14:H14" si="6">SUM(C6:C13)</f>
        <v>8450</v>
      </c>
      <c r="D14" s="75">
        <f t="shared" si="6"/>
        <v>8041</v>
      </c>
      <c r="E14" s="74">
        <f t="shared" si="6"/>
        <v>1490</v>
      </c>
      <c r="F14" s="75">
        <f t="shared" si="6"/>
        <v>3028</v>
      </c>
      <c r="G14" s="76">
        <f t="shared" si="6"/>
        <v>6960</v>
      </c>
      <c r="H14" s="77">
        <f t="shared" si="6"/>
        <v>6644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01">
        <f t="shared" si="7"/>
        <v>6438</v>
      </c>
      <c r="N14" s="80">
        <f t="shared" si="7"/>
        <v>6526</v>
      </c>
      <c r="O14" s="81">
        <f t="shared" si="7"/>
        <v>75</v>
      </c>
      <c r="P14" s="82">
        <f t="shared" si="7"/>
        <v>31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30</v>
      </c>
      <c r="B16" s="83"/>
      <c r="C16" s="83"/>
      <c r="D16" s="83"/>
      <c r="F16" s="145" t="s">
        <v>12</v>
      </c>
      <c r="G16" s="146"/>
      <c r="H16" s="119" t="s">
        <v>33</v>
      </c>
      <c r="I16" s="120"/>
      <c r="J16" s="121"/>
      <c r="L16" s="95" t="s">
        <v>35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7" t="s">
        <v>29</v>
      </c>
      <c r="B17" s="138"/>
      <c r="C17" s="86" t="s">
        <v>7</v>
      </c>
      <c r="D17" s="87" t="s">
        <v>8</v>
      </c>
      <c r="F17" s="147"/>
      <c r="G17" s="148"/>
      <c r="H17" s="122"/>
      <c r="I17" s="123"/>
      <c r="J17" s="124"/>
      <c r="L17" s="116" t="s">
        <v>38</v>
      </c>
      <c r="M17" s="116"/>
      <c r="N17" s="116"/>
      <c r="O17" s="116"/>
      <c r="P17" s="98">
        <f>IF(R16=TRUE, 1, 0)</f>
        <v>1</v>
      </c>
    </row>
    <row r="18" spans="1:21" ht="18.75" customHeight="1" x14ac:dyDescent="0.25">
      <c r="A18" s="139" t="s">
        <v>32</v>
      </c>
      <c r="B18" s="140"/>
      <c r="C18" s="88">
        <f>G14+K14</f>
        <v>6960</v>
      </c>
      <c r="D18" s="89">
        <f>H14+L14</f>
        <v>6644</v>
      </c>
      <c r="F18" s="186" t="s">
        <v>13</v>
      </c>
      <c r="G18" s="187"/>
      <c r="H18" s="128">
        <v>3.0000000000000001E-3</v>
      </c>
      <c r="I18" s="129"/>
      <c r="J18" s="130"/>
      <c r="L18" s="117"/>
      <c r="M18" s="117"/>
      <c r="N18" s="117"/>
      <c r="O18" s="117"/>
      <c r="P18" s="100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41" t="s">
        <v>31</v>
      </c>
      <c r="B19" s="142"/>
      <c r="C19" s="92">
        <f>M14+O14</f>
        <v>6513</v>
      </c>
      <c r="D19" s="93">
        <f>N14+P14</f>
        <v>6557</v>
      </c>
      <c r="F19" s="188" t="s">
        <v>14</v>
      </c>
      <c r="G19" s="189"/>
      <c r="H19" s="131">
        <v>6.0000000000000001E-3</v>
      </c>
      <c r="I19" s="132"/>
      <c r="J19" s="133"/>
      <c r="L19" s="118" t="s">
        <v>36</v>
      </c>
      <c r="M19" s="118"/>
      <c r="N19" s="118"/>
      <c r="O19" s="118"/>
      <c r="P19" s="99">
        <f>IF(R18=TRUE, 1, 0)</f>
        <v>1</v>
      </c>
    </row>
    <row r="20" spans="1:21" ht="18.75" customHeight="1" thickBot="1" x14ac:dyDescent="0.35">
      <c r="A20" s="143" t="s">
        <v>18</v>
      </c>
      <c r="B20" s="144"/>
      <c r="C20" s="90">
        <f>C18-C19</f>
        <v>447</v>
      </c>
      <c r="D20" s="91">
        <f>D18-D19</f>
        <v>87</v>
      </c>
      <c r="F20" s="149" t="s">
        <v>15</v>
      </c>
      <c r="G20" s="150"/>
      <c r="H20" s="134">
        <v>4.0000000000000001E-3</v>
      </c>
      <c r="I20" s="135"/>
      <c r="J20" s="136"/>
      <c r="L20" s="117"/>
      <c r="M20" s="117"/>
      <c r="N20" s="117"/>
      <c r="O20" s="117"/>
      <c r="P20" s="100"/>
      <c r="R20" s="1" t="b">
        <f>AND(H21&gt;=-0.02, H21&lt;=0.02)</f>
        <v>1</v>
      </c>
    </row>
    <row r="21" spans="1:21" ht="16.5" customHeight="1" thickBot="1" x14ac:dyDescent="0.3">
      <c r="F21" s="202" t="s">
        <v>16</v>
      </c>
      <c r="G21" s="203"/>
      <c r="H21" s="125">
        <f>AVERAGE(H18:J20)</f>
        <v>4.333333333333334E-3</v>
      </c>
      <c r="I21" s="126"/>
      <c r="J21" s="127"/>
      <c r="L21" s="114" t="s">
        <v>37</v>
      </c>
      <c r="M21" s="114"/>
      <c r="N21" s="114"/>
      <c r="O21" s="114"/>
      <c r="P21" s="94">
        <f>IF(R20=TRUE, 1, 0)</f>
        <v>1</v>
      </c>
    </row>
    <row r="22" spans="1:21" ht="13.8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97"/>
    </row>
    <row r="23" spans="1:21" ht="13.8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90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2"/>
      <c r="Q25" s="67"/>
    </row>
    <row r="26" spans="1:21" ht="20.100000000000001" customHeight="1" x14ac:dyDescent="0.25">
      <c r="A26" s="193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5"/>
      <c r="Q26" s="67"/>
    </row>
    <row r="27" spans="1:21" ht="20.100000000000001" customHeight="1" thickBot="1" x14ac:dyDescent="0.3">
      <c r="A27" s="196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8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99" t="s">
        <v>19</v>
      </c>
      <c r="B30" s="200"/>
      <c r="C30" s="200"/>
      <c r="D30" s="200"/>
      <c r="E30" s="200"/>
      <c r="F30" s="201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54" t="s">
        <v>24</v>
      </c>
      <c r="C31" s="155"/>
      <c r="D31" s="156" t="s">
        <v>23</v>
      </c>
      <c r="E31" s="157"/>
      <c r="F31" s="157"/>
      <c r="G31" s="158"/>
      <c r="H31" s="156" t="s">
        <v>20</v>
      </c>
      <c r="I31" s="158"/>
      <c r="J31" s="157" t="s">
        <v>21</v>
      </c>
      <c r="K31" s="157"/>
      <c r="L31" s="185" t="s">
        <v>3</v>
      </c>
      <c r="M31" s="185"/>
      <c r="N31" s="181" t="s">
        <v>4</v>
      </c>
      <c r="O31" s="182"/>
      <c r="P31" s="58" t="s">
        <v>22</v>
      </c>
    </row>
    <row r="32" spans="1:21" ht="18.75" customHeight="1" thickBot="1" x14ac:dyDescent="0.3">
      <c r="A32" s="59" t="s">
        <v>25</v>
      </c>
      <c r="B32" s="152"/>
      <c r="C32" s="153"/>
      <c r="D32" s="159"/>
      <c r="E32" s="160"/>
      <c r="F32" s="160"/>
      <c r="G32" s="161"/>
      <c r="H32" s="159"/>
      <c r="I32" s="161"/>
      <c r="J32" s="165"/>
      <c r="K32" s="166"/>
      <c r="L32" s="163"/>
      <c r="M32" s="164"/>
      <c r="N32" s="183"/>
      <c r="O32" s="184"/>
      <c r="P32" s="57">
        <f t="shared" ref="P32:P40" si="8">L32-N32</f>
        <v>0</v>
      </c>
    </row>
    <row r="33" spans="1:16" ht="18.75" customHeight="1" thickBot="1" x14ac:dyDescent="0.3">
      <c r="A33" s="60" t="s">
        <v>25</v>
      </c>
      <c r="B33" s="151"/>
      <c r="C33" s="151"/>
      <c r="D33" s="106"/>
      <c r="E33" s="107"/>
      <c r="F33" s="107"/>
      <c r="G33" s="108"/>
      <c r="H33" s="106"/>
      <c r="I33" s="108"/>
      <c r="J33" s="179"/>
      <c r="K33" s="180"/>
      <c r="L33" s="163"/>
      <c r="M33" s="164"/>
      <c r="N33" s="183"/>
      <c r="O33" s="184"/>
      <c r="P33" s="57">
        <f t="shared" si="8"/>
        <v>0</v>
      </c>
    </row>
    <row r="34" spans="1:16" ht="19.2" customHeight="1" thickBot="1" x14ac:dyDescent="0.3">
      <c r="A34" s="60" t="s">
        <v>25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62"/>
      <c r="L34" s="109"/>
      <c r="M34" s="110"/>
      <c r="N34" s="102"/>
      <c r="O34" s="103"/>
      <c r="P34" s="57">
        <f t="shared" si="8"/>
        <v>0</v>
      </c>
    </row>
    <row r="35" spans="1:16" ht="19.5" customHeight="1" thickBot="1" x14ac:dyDescent="0.3">
      <c r="A35" s="59" t="s">
        <v>25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8"/>
        <v>0</v>
      </c>
    </row>
    <row r="36" spans="1:16" ht="19.5" customHeight="1" thickBot="1" x14ac:dyDescent="0.3">
      <c r="A36" s="60" t="s">
        <v>25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8"/>
        <v>0</v>
      </c>
    </row>
    <row r="37" spans="1:16" ht="19.5" customHeight="1" thickBot="1" x14ac:dyDescent="0.3">
      <c r="A37" s="60" t="s">
        <v>25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8"/>
        <v>0</v>
      </c>
    </row>
    <row r="38" spans="1:16" ht="19.5" customHeight="1" thickBot="1" x14ac:dyDescent="0.3">
      <c r="A38" s="59" t="s">
        <v>25</v>
      </c>
      <c r="B38" s="111"/>
      <c r="C38" s="112"/>
      <c r="D38" s="104"/>
      <c r="E38" s="113"/>
      <c r="F38" s="113"/>
      <c r="G38" s="105"/>
      <c r="H38" s="104"/>
      <c r="I38" s="105"/>
      <c r="J38" s="104"/>
      <c r="K38" s="105"/>
      <c r="L38" s="109"/>
      <c r="M38" s="110"/>
      <c r="N38" s="102"/>
      <c r="O38" s="103"/>
      <c r="P38" s="57">
        <f t="shared" si="8"/>
        <v>0</v>
      </c>
    </row>
    <row r="39" spans="1:16" ht="19.5" customHeight="1" thickBot="1" x14ac:dyDescent="0.3">
      <c r="A39" s="60" t="s">
        <v>25</v>
      </c>
      <c r="B39" s="104"/>
      <c r="C39" s="105"/>
      <c r="D39" s="106"/>
      <c r="E39" s="107"/>
      <c r="F39" s="107"/>
      <c r="G39" s="108"/>
      <c r="H39" s="106"/>
      <c r="I39" s="108"/>
      <c r="J39" s="106"/>
      <c r="K39" s="108"/>
      <c r="L39" s="109"/>
      <c r="M39" s="110"/>
      <c r="N39" s="102"/>
      <c r="O39" s="103"/>
      <c r="P39" s="57">
        <f t="shared" si="8"/>
        <v>0</v>
      </c>
    </row>
    <row r="40" spans="1:16" ht="18.75" customHeight="1" x14ac:dyDescent="0.25">
      <c r="A40" s="60" t="s">
        <v>25</v>
      </c>
      <c r="B40" s="104"/>
      <c r="C40" s="105"/>
      <c r="D40" s="106"/>
      <c r="E40" s="107"/>
      <c r="F40" s="107"/>
      <c r="G40" s="108"/>
      <c r="H40" s="106"/>
      <c r="I40" s="108"/>
      <c r="J40" s="106"/>
      <c r="K40" s="108"/>
      <c r="L40" s="109"/>
      <c r="M40" s="110"/>
      <c r="N40" s="102"/>
      <c r="O40" s="103"/>
      <c r="P40" s="57">
        <f t="shared" si="8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5" type="noConversion"/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30BB67-B577-4DA0-B7FE-2C64C584B9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1350-1AB7-478A-BF27-3B08C24FADA3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9811596-BC1D-470B-98C5-D7BC90BD0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2022-08-31T20:48:47Z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