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5182 - BOARDMAN FSU/2 PROJECT DOCUMENTS/"/>
    </mc:Choice>
  </mc:AlternateContent>
  <xr:revisionPtr revIDLastSave="0" documentId="8_{DCE73875-E463-A348-A57C-342B09DE8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13" i="1"/>
  <c r="M13" i="1"/>
  <c r="L13" i="1"/>
  <c r="K13" i="1"/>
  <c r="H13" i="1"/>
  <c r="G13" i="1"/>
  <c r="C17" i="1"/>
  <c r="D13" i="1"/>
  <c r="C13" i="1"/>
  <c r="C18" i="1"/>
  <c r="C19" i="1"/>
  <c r="E9" i="1"/>
  <c r="F9" i="1"/>
  <c r="I9" i="1"/>
  <c r="J9" i="1"/>
  <c r="P13" i="1"/>
  <c r="N13" i="1"/>
  <c r="H20" i="1"/>
  <c r="P34" i="1"/>
  <c r="P33" i="1"/>
  <c r="P31" i="1"/>
  <c r="T17" i="1"/>
  <c r="R19" i="1"/>
  <c r="P20" i="1"/>
  <c r="D18" i="1"/>
  <c r="D17" i="1"/>
  <c r="J8" i="1"/>
  <c r="I8" i="1"/>
  <c r="F8" i="1"/>
  <c r="E8" i="1"/>
  <c r="T15" i="1"/>
  <c r="D19" i="1"/>
  <c r="U17" i="1"/>
  <c r="R17" i="1"/>
  <c r="J7" i="1"/>
  <c r="J6" i="1"/>
  <c r="I7" i="1"/>
  <c r="I6" i="1"/>
  <c r="U15" i="1"/>
  <c r="R15" i="1"/>
  <c r="P16" i="1"/>
  <c r="P18" i="1"/>
  <c r="E7" i="1"/>
  <c r="F6" i="1"/>
  <c r="F13" i="1"/>
  <c r="E6" i="1"/>
  <c r="E13" i="1"/>
</calcChain>
</file>

<file path=xl/sharedStrings.xml><?xml version="1.0" encoding="utf-8"?>
<sst xmlns="http://schemas.openxmlformats.org/spreadsheetml/2006/main" count="84" uniqueCount="52">
  <si>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</si>
  <si>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</si>
  <si>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</si>
  <si>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</si>
  <si>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</si>
  <si>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</si>
  <si>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</si>
  <si>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</si>
  <si>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</si>
  <si>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</si>
  <si>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</si>
  <si>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</si>
  <si>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</si>
  <si>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</si>
  <si>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</si>
  <si>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</si>
  <si>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</si>
  <si>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</si>
  <si>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</si>
  <si>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</si>
  <si>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</si>
  <si>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</si>
  <si>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</si>
  <si>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</si>
  <si>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</si>
  <si>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</si>
  <si>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</si>
  <si>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</si>
  <si>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</si>
  <si>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</si>
  <si>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</si>
  <si>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</si>
  <si>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</si>
  <si>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</si>
  <si>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</si>
  <si>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</si>
  <si>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</si>
  <si>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</si>
  <si>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</si>
  <si>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</si>
  <si>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</si>
  <si>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</si>
  <si>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</si>
  <si>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</si>
  <si>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</si>
  <si>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</si>
  <si>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</si>
  <si>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</si>
  <si>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</si>
  <si>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SERVING, DRIVE THRU</t>
  </si>
  <si>
    <t>DINING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</si>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</sst>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B1" zoomScale="80" zoomScaleNormal="85" zoomScaleSheetLayoutView="80" workbookViewId="0">
      <selection activeCell="Q13" sqref="Q13"/>
    </sheetView>
  </sheetViews>
  <sheetFormatPr defaultColWidth="9.16796875" defaultRowHeight="12.75" x14ac:dyDescent="0.15"/>
  <cols>
    <col min="1" max="1" width="10.515625" style="1" customWidth="1"/>
    <col min="2" max="2" width="21.44140625" style="1" bestFit="1" customWidth="1"/>
    <col min="3" max="16" width="9.57421875" style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15">
      <c r="A6" s="72" t="s">
        <v>41</v>
      </c>
      <c r="B6" s="70" t="s">
        <v>48</v>
      </c>
      <c r="C6" s="23">
        <v>8750</v>
      </c>
      <c r="D6" s="24">
        <v>8626</v>
      </c>
      <c r="E6" s="23">
        <f t="shared" ref="E6:F7" si="0">C6-G6</f>
        <v>7000</v>
      </c>
      <c r="F6" s="24">
        <f t="shared" si="0"/>
        <v>6750</v>
      </c>
      <c r="G6" s="25">
        <v>1750</v>
      </c>
      <c r="H6" s="26">
        <v>1876</v>
      </c>
      <c r="I6" s="27">
        <f>G6/C6</f>
        <v>0.2</v>
      </c>
      <c r="J6" s="28">
        <f>H6/D6</f>
        <v>0.21748203106886158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42</v>
      </c>
      <c r="B7" s="71" t="s">
        <v>49</v>
      </c>
      <c r="C7" s="35">
        <v>5250</v>
      </c>
      <c r="D7" s="36">
        <v>5533</v>
      </c>
      <c r="E7" s="35">
        <f t="shared" si="0"/>
        <v>4000</v>
      </c>
      <c r="F7" s="36">
        <v>4269</v>
      </c>
      <c r="G7" s="37">
        <v>1250</v>
      </c>
      <c r="H7" s="38">
        <v>1264</v>
      </c>
      <c r="I7" s="39">
        <f t="shared" ref="I7:J7" si="1">G7/C7</f>
        <v>0.23809523809523808</v>
      </c>
      <c r="J7" s="40">
        <f t="shared" si="1"/>
        <v>0.22844749683715887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15">
      <c r="A8" s="73" t="s">
        <v>43</v>
      </c>
      <c r="B8" s="71" t="s">
        <v>50</v>
      </c>
      <c r="C8" s="35">
        <v>5250</v>
      </c>
      <c r="D8" s="36">
        <v>5287</v>
      </c>
      <c r="E8" s="35">
        <f t="shared" ref="E8:E9" si="2">C8-G8</f>
        <v>4100</v>
      </c>
      <c r="F8" s="36">
        <f t="shared" ref="F8:F9" si="3">D8-H8</f>
        <v>4154</v>
      </c>
      <c r="G8" s="37">
        <v>1150</v>
      </c>
      <c r="H8" s="38">
        <v>1133</v>
      </c>
      <c r="I8" s="39">
        <f t="shared" ref="I8:I9" si="4">G8/C8</f>
        <v>0.21904761904761905</v>
      </c>
      <c r="J8" s="40">
        <f t="shared" ref="J8:J9" si="5">H8/D8</f>
        <v>0.2142992245129563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15">
      <c r="A9" s="73" t="s">
        <v>44</v>
      </c>
      <c r="B9" s="71" t="s">
        <v>51</v>
      </c>
      <c r="C9" s="35">
        <v>1875</v>
      </c>
      <c r="D9" s="36">
        <v>1911</v>
      </c>
      <c r="E9" s="35">
        <f t="shared" si="2"/>
        <v>1375</v>
      </c>
      <c r="F9" s="36">
        <f t="shared" si="3"/>
        <v>1428</v>
      </c>
      <c r="G9" s="37">
        <v>500</v>
      </c>
      <c r="H9" s="38">
        <v>483</v>
      </c>
      <c r="I9" s="39">
        <f t="shared" si="4"/>
        <v>0.26666666666666666</v>
      </c>
      <c r="J9" s="40">
        <f t="shared" si="5"/>
        <v>0.25274725274725274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1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1920</v>
      </c>
      <c r="O10" s="45"/>
      <c r="P10" s="46"/>
      <c r="Q10" s="61"/>
      <c r="R10" s="66"/>
    </row>
    <row r="11" spans="1:21" ht="20.100000000000001" customHeight="1" x14ac:dyDescent="0.1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1410</v>
      </c>
      <c r="O11" s="45"/>
      <c r="P11" s="46"/>
      <c r="Q11" s="61"/>
      <c r="R11" s="66"/>
    </row>
    <row r="12" spans="1:21" ht="20.100000000000001" customHeight="1" thickBot="1" x14ac:dyDescent="0.2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375</v>
      </c>
      <c r="P12" s="112">
        <v>382</v>
      </c>
      <c r="Q12" s="61"/>
      <c r="R12" s="66"/>
    </row>
    <row r="13" spans="1:21" ht="20.100000000000001" customHeight="1" thickBot="1" x14ac:dyDescent="0.2">
      <c r="A13" s="115" t="s">
        <v>28</v>
      </c>
      <c r="B13" s="116"/>
      <c r="C13" s="74">
        <f>SUM(C6:C12)</f>
        <v>21125</v>
      </c>
      <c r="D13" s="75">
        <f>SUM(D6:D12)</f>
        <v>21357</v>
      </c>
      <c r="E13" s="74">
        <f>SUM(E6:E12)</f>
        <v>16475</v>
      </c>
      <c r="F13" s="75">
        <f>SUM(F6:F12)</f>
        <v>16601</v>
      </c>
      <c r="G13" s="76">
        <f>SUM(G6:G12)</f>
        <v>4650</v>
      </c>
      <c r="H13" s="77">
        <f>SUM(H6:H12)</f>
        <v>4756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3330</v>
      </c>
      <c r="O13" s="81">
        <f>SUM(O6:O12)</f>
        <v>375</v>
      </c>
      <c r="P13" s="82">
        <f>SUM(P6:P12)</f>
        <v>382</v>
      </c>
      <c r="Q13" s="52"/>
      <c r="R13" s="66"/>
    </row>
    <row r="14" spans="1:21" ht="20.100000000000001" customHeight="1" thickBot="1" x14ac:dyDescent="0.2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15">
      <c r="A17" s="202" t="s">
        <v>31</v>
      </c>
      <c r="B17" s="203"/>
      <c r="C17" s="88">
        <f>G13+K13</f>
        <v>4650</v>
      </c>
      <c r="D17" s="89">
        <f>H13+L13</f>
        <v>4756</v>
      </c>
      <c r="F17" s="129" t="s">
        <v>13</v>
      </c>
      <c r="G17" s="130"/>
      <c r="H17" s="191">
        <v>0.02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204" t="s">
        <v>30</v>
      </c>
      <c r="B18" s="205"/>
      <c r="C18" s="92">
        <f>M13+O13</f>
        <v>3690</v>
      </c>
      <c r="D18" s="93">
        <f>N13+P13</f>
        <v>3712</v>
      </c>
      <c r="F18" s="131" t="s">
        <v>14</v>
      </c>
      <c r="G18" s="132"/>
      <c r="H18" s="194" t="s">
        <v>40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2">
      <c r="A19" s="206" t="s">
        <v>18</v>
      </c>
      <c r="B19" s="207"/>
      <c r="C19" s="90">
        <f>C17-C18</f>
        <v>960</v>
      </c>
      <c r="D19" s="91">
        <f>D17-D18</f>
        <v>1044</v>
      </c>
      <c r="F19" s="147" t="s">
        <v>15</v>
      </c>
      <c r="G19" s="148"/>
      <c r="H19" s="197">
        <v>0.01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2">
      <c r="F20" s="145" t="s">
        <v>16</v>
      </c>
      <c r="G20" s="146"/>
      <c r="H20" s="188">
        <f>AVERAGE(H17:J19)</f>
        <v>1.4999999999999999E-2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1</v>
      </c>
    </row>
    <row r="21" spans="1:21" ht="13.7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7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1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2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2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6">L31-N31</f>
        <v>-1080</v>
      </c>
    </row>
    <row r="32" spans="1:21" ht="18.75" customHeight="1" thickBot="1" x14ac:dyDescent="0.2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7">L32-N32</f>
        <v>-832</v>
      </c>
    </row>
    <row r="33" spans="1:16" ht="18.75" customHeight="1" thickBot="1" x14ac:dyDescent="0.2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6"/>
        <v>-701</v>
      </c>
    </row>
    <row r="34" spans="1:16" ht="19.149999999999999" customHeight="1" x14ac:dyDescent="0.1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521A10-7FB7-4739-95F5-467A2D2C3F1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2023-08-31T17:20:39Z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