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\Downloads\"/>
    </mc:Choice>
  </mc:AlternateContent>
  <xr:revisionPtr revIDLastSave="0" documentId="13_ncr:1_{795A9FA2-B0D3-47B7-8078-1E93884322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<sst xmlns="http://schemas.openxmlformats.org/spreadsheetml/2006/main" count="73" uniqueCount="47">
  <si>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</si>
  <si>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</si>
  <si>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</si>
  <si>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</si>
  <si>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</si>
  <si>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</si>
  <si>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</si>
  <si>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</si>
  <si>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</si>
  <si>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</si>
  <si>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</si>
  <si>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</si>
  <si>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</si>
  <si>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</si>
  <si>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</si>
  <si>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</si>
  <si>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</si>
  <si>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</si>
  <si>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</si>
  <si>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</si>
  <si>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</si>
  <si>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</si>
  <si>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</si>
  <si>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</si>
  <si>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</si>
  <si>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</si>
  <si>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</si>
  <si>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</si>
  <si>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</si>
  <si>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</si>
  <si>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</si>
  <si>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</si>
  <si>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</si>
  <si>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</si>
  <si>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</si>
  <si>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</si>
  <si>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</si>
  <si>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</si>
  <si>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</si>
  <si>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</si>
  <si>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DINING </t>
  </si>
  <si>
    <t>KITCHEN HD</t>
  </si>
  <si>
    <t xml:space="preserve">KITCHEN HD </t>
  </si>
  <si>
    <t>RESTROOM</t>
  </si>
  <si>
    <t xml:space="preserve">KITCHEN </t>
  </si>
  <si>
    <t>RTU-1</t>
  </si>
  <si>
    <t>RTU-2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</si>
</sst>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123077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1" sqref="Q1"/>
    </sheetView>
  </sheetViews>
  <sheetFormatPr defaultColWidth="9.28515625" defaultRowHeight="12.75" x14ac:dyDescent="0.2"/>
  <cols>
    <col min="1" max="1" width="10.5703125" style="1" customWidth="1"/>
    <col min="2" max="2" width="12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 x14ac:dyDescent="0.2"/>
    <row r="2" spans="1:21" ht="21.7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25">
      <c r="A6" s="75" t="s">
        <v>45</v>
      </c>
      <c r="B6" s="73" t="s">
        <v>44</v>
      </c>
      <c r="C6" s="23">
        <v>4400</v>
      </c>
      <c r="D6" s="24"/>
      <c r="E6" s="23">
        <f t="shared" ref="E6:F7" si="0">C6-G6</f>
        <v>3900</v>
      </c>
      <c r="F6" s="24">
        <f t="shared" si="0"/>
        <v>0</v>
      </c>
      <c r="G6" s="25">
        <v>500</v>
      </c>
      <c r="H6" s="26"/>
      <c r="I6" s="27">
        <f>G6/C6</f>
        <v>0.11363636363636363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46</v>
      </c>
      <c r="B7" s="74" t="s">
        <v>40</v>
      </c>
      <c r="C7" s="23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41</v>
      </c>
      <c r="C8" s="47"/>
      <c r="D8" s="48"/>
      <c r="E8" s="47" t="s">
        <v>14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15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39</v>
      </c>
      <c r="B10" s="74" t="s">
        <v>43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05" t="s">
        <v>16</v>
      </c>
      <c r="B11" s="106"/>
      <c r="C11" s="77">
        <f t="shared" ref="C11:H11" si="2">SUM(C6:C10)</f>
        <v>8800</v>
      </c>
      <c r="D11" s="78">
        <f t="shared" si="2"/>
        <v>0</v>
      </c>
      <c r="E11" s="77">
        <f t="shared" si="2"/>
        <v>7300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17</v>
      </c>
      <c r="B13" s="86"/>
      <c r="C13" s="86"/>
      <c r="D13" s="86"/>
      <c r="F13" s="198" t="s">
        <v>18</v>
      </c>
      <c r="G13" s="199"/>
      <c r="H13" s="172" t="s">
        <v>19</v>
      </c>
      <c r="I13" s="173"/>
      <c r="J13" s="174"/>
      <c r="L13" s="98" t="s">
        <v>20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0" t="s">
        <v>16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21</v>
      </c>
      <c r="M14" s="169"/>
      <c r="N14" s="169"/>
      <c r="O14" s="169"/>
      <c r="P14" s="101">
        <f>IF(R13=TRUE, 1, 0)</f>
        <v>1</v>
      </c>
    </row>
    <row r="15" spans="1:21" ht="18.75" customHeight="1" x14ac:dyDescent="0.2">
      <c r="A15" s="192" t="s">
        <v>22</v>
      </c>
      <c r="B15" s="193"/>
      <c r="C15" s="91">
        <f>G11+K11</f>
        <v>2800</v>
      </c>
      <c r="D15" s="92">
        <f>H11+L11</f>
        <v>0</v>
      </c>
      <c r="F15" s="121" t="s">
        <v>23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4" t="s">
        <v>24</v>
      </c>
      <c r="B16" s="195"/>
      <c r="C16" s="95">
        <f>M11+O11</f>
        <v>2700</v>
      </c>
      <c r="D16" s="96">
        <f>N11+P11</f>
        <v>0</v>
      </c>
      <c r="F16" s="123" t="s">
        <v>25</v>
      </c>
      <c r="G16" s="124"/>
      <c r="H16" s="184"/>
      <c r="I16" s="185"/>
      <c r="J16" s="186"/>
      <c r="L16" s="171" t="s">
        <v>26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">
      <c r="A17" s="196" t="s">
        <v>27</v>
      </c>
      <c r="B17" s="197"/>
      <c r="C17" s="93">
        <f>C15-C16</f>
        <v>100</v>
      </c>
      <c r="D17" s="94">
        <f>D15-D16</f>
        <v>0</v>
      </c>
      <c r="F17" s="202" t="s">
        <v>28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25">
      <c r="F18" s="137" t="s">
        <v>29</v>
      </c>
      <c r="G18" s="138"/>
      <c r="H18" s="178" t="e">
        <f>AVERAGE(H15:J17)</f>
        <v>#DIV/0!</v>
      </c>
      <c r="I18" s="179"/>
      <c r="J18" s="180"/>
      <c r="L18" s="167" t="s">
        <v>30</v>
      </c>
      <c r="M18" s="167"/>
      <c r="N18" s="167"/>
      <c r="O18" s="167"/>
      <c r="P18" s="97" t="e">
        <f>IF(R17=TRUE, 1, 0)</f>
        <v>#DIV/0!</v>
      </c>
    </row>
    <row r="19" spans="1:18" ht="13.9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25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4" t="s">
        <v>32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25">
      <c r="A28" s="5" t="s">
        <v>9</v>
      </c>
      <c r="B28" s="160" t="s">
        <v>33</v>
      </c>
      <c r="C28" s="161"/>
      <c r="D28" s="115" t="s">
        <v>34</v>
      </c>
      <c r="E28" s="117"/>
      <c r="F28" s="117"/>
      <c r="G28" s="116"/>
      <c r="H28" s="115" t="s">
        <v>35</v>
      </c>
      <c r="I28" s="116"/>
      <c r="J28" s="117" t="s">
        <v>36</v>
      </c>
      <c r="K28" s="117"/>
      <c r="L28" s="118" t="s">
        <v>6</v>
      </c>
      <c r="M28" s="118"/>
      <c r="N28" s="111" t="s">
        <v>7</v>
      </c>
      <c r="O28" s="112"/>
      <c r="P28" s="61" t="s">
        <v>37</v>
      </c>
    </row>
    <row r="29" spans="1:18" ht="18.75" customHeight="1" thickBot="1" x14ac:dyDescent="0.25">
      <c r="A29" s="62" t="s">
        <v>38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25">
      <c r="A30" s="63" t="s">
        <v>38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149999999999999" customHeight="1" thickBot="1" x14ac:dyDescent="0.25">
      <c r="A31" s="63" t="s">
        <v>38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25">
      <c r="A32" s="62" t="s">
        <v>38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25">
      <c r="A33" s="63" t="s">
        <v>38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25">
      <c r="A34" s="63" t="s">
        <v>38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25">
      <c r="A35" s="62" t="s">
        <v>38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25">
      <c r="A36" s="63" t="s">
        <v>38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">
      <c r="A37" s="63" t="s">
        <v>38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40FE7C-0B5B-4FB2-A0BF-616604181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2025-11-04T17:39:23Z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