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Kroger's - Madison, AL\"/>
    </mc:Choice>
  </mc:AlternateContent>
  <xr:revisionPtr revIDLastSave="0" documentId="13_ncr:1_{2B8FF9A5-7AEC-40CA-975C-6E77727B43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(2)'!$A$1:$P$53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O39" i="1"/>
  <c r="N39" i="1"/>
  <c r="M39" i="1"/>
  <c r="L39" i="1"/>
  <c r="K3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E21" i="1"/>
  <c r="F21" i="1"/>
  <c r="I21" i="1"/>
  <c r="J21" i="1"/>
  <c r="E22" i="1"/>
  <c r="F22" i="1"/>
  <c r="I22" i="1"/>
  <c r="J22" i="1"/>
  <c r="E23" i="1"/>
  <c r="F23" i="1"/>
  <c r="I23" i="1"/>
  <c r="J23" i="1"/>
  <c r="E24" i="1"/>
  <c r="F24" i="1"/>
  <c r="I24" i="1"/>
  <c r="J24" i="1"/>
  <c r="E25" i="1"/>
  <c r="F25" i="1"/>
  <c r="I25" i="1"/>
  <c r="J25" i="1"/>
  <c r="E26" i="1"/>
  <c r="F26" i="1"/>
  <c r="I26" i="1"/>
  <c r="J26" i="1"/>
  <c r="E27" i="1"/>
  <c r="F27" i="1"/>
  <c r="I27" i="1"/>
  <c r="J27" i="1"/>
  <c r="E28" i="1"/>
  <c r="F28" i="1"/>
  <c r="I28" i="1"/>
  <c r="J28" i="1"/>
  <c r="C44" i="1" l="1"/>
  <c r="D44" i="1"/>
  <c r="P61" i="1"/>
  <c r="P62" i="1"/>
  <c r="P63" i="1"/>
  <c r="P64" i="1"/>
  <c r="P65" i="1"/>
  <c r="P66" i="1"/>
  <c r="H39" i="1" l="1"/>
  <c r="D43" i="1" s="1"/>
  <c r="D45" i="1" s="1"/>
  <c r="G39" i="1"/>
  <c r="D39" i="1"/>
  <c r="C39" i="1"/>
  <c r="H46" i="1" l="1"/>
  <c r="P60" i="1"/>
  <c r="P59" i="1"/>
  <c r="P58" i="1"/>
  <c r="T45" i="1" l="1"/>
  <c r="R47" i="1"/>
  <c r="P47" i="1" s="1"/>
  <c r="C43" i="1" l="1"/>
  <c r="C45" i="1" l="1"/>
  <c r="T43" i="1" s="1"/>
  <c r="U45" i="1"/>
  <c r="R45" i="1" s="1"/>
  <c r="J7" i="1"/>
  <c r="J6" i="1"/>
  <c r="I7" i="1"/>
  <c r="I6" i="1"/>
  <c r="U43" i="1" l="1"/>
  <c r="R43" i="1" s="1"/>
  <c r="P43" i="1" s="1"/>
  <c r="P45" i="1"/>
  <c r="F7" i="1"/>
  <c r="E7" i="1"/>
  <c r="F6" i="1"/>
  <c r="E6" i="1"/>
  <c r="E39" i="1" l="1"/>
  <c r="F39" i="1"/>
</calcChain>
</file>

<file path=xl/sharedStrings.xml><?xml version="1.0" encoding="utf-8"?>
<sst xmlns="http://schemas.openxmlformats.org/spreadsheetml/2006/main" count="128" uniqueCount="90">
  <si>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</si>
  <si>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</si>
  <si>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</si>
  <si>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</si>
  <si>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</si>
  <si>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</si>
  <si>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</si>
  <si>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</si>
  <si>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</si>
  <si>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</si>
  <si>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</si>
  <si>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</si>
  <si>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</si>
  <si>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</si>
  <si>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</si>
  <si>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</si>
  <si>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</si>
  <si>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</si>
  <si>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</si>
  <si>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</si>
  <si>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</si>
  <si>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</si>
  <si>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</si>
  <si>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</si>
  <si>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</si>
  <si>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</si>
  <si>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</si>
  <si>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</si>
  <si>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</si>
  <si>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</si>
  <si>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</si>
  <si>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</si>
  <si>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</si>
  <si>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</si>
  <si>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</si>
  <si>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</si>
  <si>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</si>
  <si>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</si>
  <si>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</si>
  <si>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</si>
  <si>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</si>
  <si>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</si>
  <si>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</si>
  <si>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</si>
  <si>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</si>
  <si>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</si>
  <si>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</si>
  <si>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RTU-13</t>
  </si>
  <si>
    <t>RTU-14</t>
  </si>
  <si>
    <t>RTU-15</t>
  </si>
  <si>
    <t>RTU-16</t>
  </si>
  <si>
    <t>DOAS-1</t>
  </si>
  <si>
    <t>DOAS-2</t>
  </si>
  <si>
    <t>RTU-17</t>
  </si>
  <si>
    <t>RTU-18</t>
  </si>
  <si>
    <t>RTU-19</t>
  </si>
  <si>
    <t>RTU-20</t>
  </si>
  <si>
    <t>RTU-21</t>
  </si>
  <si>
    <t>RTU-22</t>
  </si>
  <si>
    <t>EF-G1</t>
  </si>
  <si>
    <t>EF-G2</t>
  </si>
  <si>
    <t>EF-K1</t>
  </si>
  <si>
    <t>EF-CC</t>
  </si>
  <si>
    <t>EF-E1</t>
  </si>
  <si>
    <t>EF-E2</t>
  </si>
  <si>
    <t>EF-R1</t>
  </si>
  <si>
    <t>EF-R2</t>
  </si>
  <si>
    <t>EF-R3</t>
  </si>
  <si>
    <t>EF-S</t>
  </si>
  <si>
    <t>SALES</t>
  </si>
  <si>
    <t>PHARM.</t>
  </si>
  <si>
    <t>TLC</t>
  </si>
  <si>
    <t>VESTIBULES</t>
  </si>
  <si>
    <t>SEATING</t>
  </si>
  <si>
    <t>SALES OA</t>
  </si>
  <si>
    <t>DELI</t>
  </si>
  <si>
    <t>BAKERY</t>
  </si>
  <si>
    <t>BACKROOM</t>
  </si>
  <si>
    <t>DOCK</t>
  </si>
  <si>
    <t>BACK OFFICES</t>
  </si>
  <si>
    <t>PICKUP</t>
  </si>
  <si>
    <t>OVEN</t>
  </si>
  <si>
    <t>HOOD</t>
  </si>
  <si>
    <t>CLEANING</t>
  </si>
  <si>
    <t>ELEC.RM.</t>
  </si>
  <si>
    <t>ELEC. CLOSET</t>
  </si>
  <si>
    <t>CUST. RR</t>
  </si>
  <si>
    <t>ASSOC. RR</t>
  </si>
  <si>
    <t>RX/TLC</t>
  </si>
  <si>
    <t>SEAFOOD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</si>
</sst>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6" fillId="0" borderId="0" xfId="0" applyFont="1" applyBorder="1"/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6"/>
  <sheetViews>
    <sheetView showGridLines="0" tabSelected="1" view="pageBreakPreview" topLeftCell="A28" zoomScale="70" zoomScaleNormal="55" zoomScaleSheetLayoutView="70" workbookViewId="0">
      <selection activeCell="Y40" sqref="Y4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7" t="s">
        <v>34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8" ht="9.75" customHeight="1" thickBot="1" x14ac:dyDescent="0.35">
      <c r="A3" s="82"/>
    </row>
    <row r="4" spans="1:18" ht="20.100000000000001" customHeight="1" thickBot="1" x14ac:dyDescent="0.3">
      <c r="A4" s="5"/>
      <c r="B4" s="7" t="s">
        <v>5</v>
      </c>
      <c r="C4" s="160" t="s">
        <v>0</v>
      </c>
      <c r="D4" s="161"/>
      <c r="E4" s="144" t="s">
        <v>1</v>
      </c>
      <c r="F4" s="143"/>
      <c r="G4" s="166" t="s">
        <v>2</v>
      </c>
      <c r="H4" s="167"/>
      <c r="I4" s="158" t="s">
        <v>26</v>
      </c>
      <c r="J4" s="159"/>
      <c r="K4" s="164" t="s">
        <v>3</v>
      </c>
      <c r="L4" s="165"/>
      <c r="M4" s="162" t="s">
        <v>4</v>
      </c>
      <c r="N4" s="163"/>
      <c r="O4" s="162" t="s">
        <v>39</v>
      </c>
      <c r="P4" s="163"/>
      <c r="Q4" s="6"/>
      <c r="R4" s="62"/>
    </row>
    <row r="5" spans="1:18" ht="20.100000000000001" customHeight="1" thickBot="1" x14ac:dyDescent="0.3">
      <c r="A5" s="8" t="s">
        <v>6</v>
      </c>
      <c r="B5" s="21" t="s">
        <v>9</v>
      </c>
      <c r="C5" s="9" t="s">
        <v>7</v>
      </c>
      <c r="D5" s="10" t="s">
        <v>8</v>
      </c>
      <c r="E5" s="11" t="s">
        <v>7</v>
      </c>
      <c r="F5" s="12" t="s">
        <v>8</v>
      </c>
      <c r="G5" s="13" t="s">
        <v>7</v>
      </c>
      <c r="H5" s="14" t="s">
        <v>8</v>
      </c>
      <c r="I5" s="15" t="s">
        <v>7</v>
      </c>
      <c r="J5" s="16" t="s">
        <v>8</v>
      </c>
      <c r="K5" s="17" t="s">
        <v>7</v>
      </c>
      <c r="L5" s="18" t="s">
        <v>8</v>
      </c>
      <c r="M5" s="19" t="s">
        <v>7</v>
      </c>
      <c r="N5" s="20" t="s">
        <v>8</v>
      </c>
      <c r="O5" s="19" t="s">
        <v>7</v>
      </c>
      <c r="P5" s="20" t="s">
        <v>8</v>
      </c>
      <c r="Q5" s="6"/>
      <c r="R5" s="62"/>
    </row>
    <row r="6" spans="1:18" ht="20.100000000000001" customHeight="1" thickBot="1" x14ac:dyDescent="0.3">
      <c r="A6" s="72" t="s">
        <v>51</v>
      </c>
      <c r="B6" s="1" t="s">
        <v>74</v>
      </c>
      <c r="C6" s="22">
        <v>2645</v>
      </c>
      <c r="D6" s="23">
        <v>2704</v>
      </c>
      <c r="E6" s="22">
        <f t="shared" ref="E6:F20" si="0">C6-G6</f>
        <v>0</v>
      </c>
      <c r="F6" s="23">
        <f t="shared" si="0"/>
        <v>0</v>
      </c>
      <c r="G6" s="24">
        <v>2645</v>
      </c>
      <c r="H6" s="25">
        <v>2704</v>
      </c>
      <c r="I6" s="26">
        <f>G6/C6</f>
        <v>1</v>
      </c>
      <c r="J6" s="27">
        <f>H6/D6</f>
        <v>1</v>
      </c>
      <c r="K6" s="28"/>
      <c r="L6" s="29"/>
      <c r="M6" s="30"/>
      <c r="N6" s="31"/>
      <c r="O6" s="32"/>
      <c r="P6" s="33"/>
      <c r="Q6" s="68"/>
      <c r="R6" s="66"/>
    </row>
    <row r="7" spans="1:18" ht="20.100000000000001" customHeight="1" thickBot="1" x14ac:dyDescent="0.3">
      <c r="A7" s="72" t="s">
        <v>52</v>
      </c>
      <c r="B7" s="70" t="s">
        <v>74</v>
      </c>
      <c r="C7" s="34">
        <v>2645</v>
      </c>
      <c r="D7" s="35">
        <v>0</v>
      </c>
      <c r="E7" s="34">
        <f t="shared" si="0"/>
        <v>0</v>
      </c>
      <c r="F7" s="35">
        <f t="shared" si="0"/>
        <v>0</v>
      </c>
      <c r="G7" s="36">
        <v>2645</v>
      </c>
      <c r="H7" s="37">
        <v>0</v>
      </c>
      <c r="I7" s="38">
        <f t="shared" ref="I7:J20" si="1">G7/C7</f>
        <v>1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1"/>
      <c r="R7" s="66"/>
    </row>
    <row r="8" spans="1:18" ht="20.100000000000001" customHeight="1" thickBot="1" x14ac:dyDescent="0.3">
      <c r="A8" s="98" t="s">
        <v>24</v>
      </c>
      <c r="B8" s="70" t="s">
        <v>69</v>
      </c>
      <c r="C8" s="34">
        <v>5000</v>
      </c>
      <c r="D8" s="35">
        <v>0</v>
      </c>
      <c r="E8" s="34">
        <f t="shared" si="0"/>
        <v>5000</v>
      </c>
      <c r="F8" s="35">
        <f t="shared" si="0"/>
        <v>0</v>
      </c>
      <c r="G8" s="36">
        <v>0</v>
      </c>
      <c r="H8" s="37">
        <v>0</v>
      </c>
      <c r="I8" s="38">
        <f t="shared" si="1"/>
        <v>0</v>
      </c>
      <c r="J8" s="39" t="e">
        <f t="shared" si="1"/>
        <v>#DIV/0!</v>
      </c>
      <c r="K8" s="40"/>
      <c r="L8" s="41"/>
      <c r="M8" s="42"/>
      <c r="N8" s="43"/>
      <c r="O8" s="44"/>
      <c r="P8" s="45"/>
      <c r="Q8" s="61"/>
      <c r="R8" s="66"/>
    </row>
    <row r="9" spans="1:18" ht="20.100000000000001" customHeight="1" thickBot="1" x14ac:dyDescent="0.3">
      <c r="A9" s="98" t="s">
        <v>25</v>
      </c>
      <c r="B9" s="70" t="s">
        <v>69</v>
      </c>
      <c r="C9" s="34">
        <v>5000</v>
      </c>
      <c r="D9" s="35">
        <v>5321</v>
      </c>
      <c r="E9" s="34">
        <f t="shared" ref="E9:E28" si="2">C9-G9</f>
        <v>5000</v>
      </c>
      <c r="F9" s="35">
        <f t="shared" si="0"/>
        <v>5321</v>
      </c>
      <c r="G9" s="36">
        <v>0</v>
      </c>
      <c r="H9" s="37">
        <v>0</v>
      </c>
      <c r="I9" s="38">
        <f t="shared" ref="I9:I28" si="3">G9/C9</f>
        <v>0</v>
      </c>
      <c r="J9" s="39">
        <f t="shared" si="1"/>
        <v>0</v>
      </c>
      <c r="K9" s="40"/>
      <c r="L9" s="41"/>
      <c r="M9" s="42"/>
      <c r="N9" s="43"/>
      <c r="O9" s="44"/>
      <c r="P9" s="45"/>
      <c r="Q9" s="61"/>
      <c r="R9" s="66"/>
    </row>
    <row r="10" spans="1:18" ht="20.100000000000001" customHeight="1" thickBot="1" x14ac:dyDescent="0.3">
      <c r="A10" s="98" t="s">
        <v>27</v>
      </c>
      <c r="B10" s="70" t="s">
        <v>69</v>
      </c>
      <c r="C10" s="34">
        <v>5000</v>
      </c>
      <c r="D10" s="35">
        <v>5017</v>
      </c>
      <c r="E10" s="34">
        <f t="shared" si="2"/>
        <v>5000</v>
      </c>
      <c r="F10" s="35">
        <f t="shared" si="0"/>
        <v>5017</v>
      </c>
      <c r="G10" s="36">
        <v>0</v>
      </c>
      <c r="H10" s="37">
        <v>0</v>
      </c>
      <c r="I10" s="38">
        <f t="shared" si="3"/>
        <v>0</v>
      </c>
      <c r="J10" s="39">
        <f t="shared" si="1"/>
        <v>0</v>
      </c>
      <c r="K10" s="40"/>
      <c r="L10" s="41"/>
      <c r="M10" s="42"/>
      <c r="N10" s="43"/>
      <c r="O10" s="44"/>
      <c r="P10" s="45"/>
      <c r="Q10" s="61"/>
      <c r="R10" s="66"/>
    </row>
    <row r="11" spans="1:18" ht="20.100000000000001" customHeight="1" thickBot="1" x14ac:dyDescent="0.3">
      <c r="A11" s="98" t="s">
        <v>28</v>
      </c>
      <c r="B11" s="70" t="s">
        <v>69</v>
      </c>
      <c r="C11" s="34">
        <v>5000</v>
      </c>
      <c r="D11" s="35">
        <v>5111</v>
      </c>
      <c r="E11" s="34">
        <f t="shared" si="2"/>
        <v>5000</v>
      </c>
      <c r="F11" s="35">
        <f t="shared" si="0"/>
        <v>5111</v>
      </c>
      <c r="G11" s="36">
        <v>0</v>
      </c>
      <c r="H11" s="37">
        <v>0</v>
      </c>
      <c r="I11" s="38">
        <f t="shared" si="3"/>
        <v>0</v>
      </c>
      <c r="J11" s="39">
        <f t="shared" si="1"/>
        <v>0</v>
      </c>
      <c r="K11" s="40"/>
      <c r="L11" s="41"/>
      <c r="M11" s="42"/>
      <c r="N11" s="43"/>
      <c r="O11" s="44"/>
      <c r="P11" s="45"/>
      <c r="Q11" s="61"/>
      <c r="R11" s="66"/>
    </row>
    <row r="12" spans="1:18" ht="20.100000000000001" customHeight="1" thickBot="1" x14ac:dyDescent="0.3">
      <c r="A12" s="98" t="s">
        <v>40</v>
      </c>
      <c r="B12" s="70" t="s">
        <v>69</v>
      </c>
      <c r="C12" s="34">
        <v>5000</v>
      </c>
      <c r="D12" s="35">
        <v>4991</v>
      </c>
      <c r="E12" s="34">
        <f t="shared" si="2"/>
        <v>5000</v>
      </c>
      <c r="F12" s="35">
        <f t="shared" si="0"/>
        <v>4991</v>
      </c>
      <c r="G12" s="36">
        <v>0</v>
      </c>
      <c r="H12" s="37">
        <v>0</v>
      </c>
      <c r="I12" s="38">
        <f t="shared" si="3"/>
        <v>0</v>
      </c>
      <c r="J12" s="39">
        <f t="shared" si="1"/>
        <v>0</v>
      </c>
      <c r="K12" s="40"/>
      <c r="L12" s="41"/>
      <c r="M12" s="42"/>
      <c r="N12" s="43"/>
      <c r="O12" s="44"/>
      <c r="P12" s="45"/>
      <c r="Q12" s="61"/>
      <c r="R12" s="66"/>
    </row>
    <row r="13" spans="1:18" ht="20.100000000000001" customHeight="1" thickBot="1" x14ac:dyDescent="0.3">
      <c r="A13" s="98" t="s">
        <v>41</v>
      </c>
      <c r="B13" s="70" t="s">
        <v>69</v>
      </c>
      <c r="C13" s="34">
        <v>5000</v>
      </c>
      <c r="D13" s="35">
        <v>5313</v>
      </c>
      <c r="E13" s="34">
        <f t="shared" si="2"/>
        <v>5000</v>
      </c>
      <c r="F13" s="35">
        <f t="shared" si="0"/>
        <v>5313</v>
      </c>
      <c r="G13" s="36">
        <v>0</v>
      </c>
      <c r="H13" s="37">
        <v>0</v>
      </c>
      <c r="I13" s="38">
        <f t="shared" si="3"/>
        <v>0</v>
      </c>
      <c r="J13" s="39">
        <f t="shared" si="1"/>
        <v>0</v>
      </c>
      <c r="K13" s="40"/>
      <c r="L13" s="41"/>
      <c r="M13" s="42"/>
      <c r="N13" s="43"/>
      <c r="O13" s="44"/>
      <c r="P13" s="45"/>
      <c r="Q13" s="61"/>
      <c r="R13" s="66"/>
    </row>
    <row r="14" spans="1:18" ht="20.100000000000001" customHeight="1" thickBot="1" x14ac:dyDescent="0.3">
      <c r="A14" s="98" t="s">
        <v>42</v>
      </c>
      <c r="B14" s="70" t="s">
        <v>69</v>
      </c>
      <c r="C14" s="34">
        <v>5000</v>
      </c>
      <c r="D14" s="35">
        <v>5330</v>
      </c>
      <c r="E14" s="34">
        <f t="shared" si="2"/>
        <v>5000</v>
      </c>
      <c r="F14" s="35">
        <f t="shared" si="0"/>
        <v>5330</v>
      </c>
      <c r="G14" s="36">
        <v>0</v>
      </c>
      <c r="H14" s="37">
        <v>0</v>
      </c>
      <c r="I14" s="38">
        <f t="shared" si="3"/>
        <v>0</v>
      </c>
      <c r="J14" s="39">
        <f t="shared" si="1"/>
        <v>0</v>
      </c>
      <c r="K14" s="40"/>
      <c r="L14" s="41"/>
      <c r="M14" s="42"/>
      <c r="N14" s="43"/>
      <c r="O14" s="44"/>
      <c r="P14" s="45"/>
      <c r="Q14" s="61"/>
      <c r="R14" s="66"/>
    </row>
    <row r="15" spans="1:18" ht="20.100000000000001" customHeight="1" thickBot="1" x14ac:dyDescent="0.3">
      <c r="A15" s="98" t="s">
        <v>43</v>
      </c>
      <c r="B15" s="70" t="s">
        <v>69</v>
      </c>
      <c r="C15" s="34">
        <v>5000</v>
      </c>
      <c r="D15" s="35">
        <v>5245</v>
      </c>
      <c r="E15" s="34">
        <f t="shared" si="2"/>
        <v>5000</v>
      </c>
      <c r="F15" s="35">
        <f t="shared" si="0"/>
        <v>5245</v>
      </c>
      <c r="G15" s="36">
        <v>0</v>
      </c>
      <c r="H15" s="37">
        <v>0</v>
      </c>
      <c r="I15" s="38">
        <f t="shared" si="3"/>
        <v>0</v>
      </c>
      <c r="J15" s="39">
        <f t="shared" si="1"/>
        <v>0</v>
      </c>
      <c r="K15" s="40"/>
      <c r="L15" s="41"/>
      <c r="M15" s="42"/>
      <c r="N15" s="43"/>
      <c r="O15" s="44"/>
      <c r="P15" s="45"/>
      <c r="Q15" s="61"/>
      <c r="R15" s="66"/>
    </row>
    <row r="16" spans="1:18" ht="20.100000000000001" customHeight="1" thickBot="1" x14ac:dyDescent="0.3">
      <c r="A16" s="98" t="s">
        <v>44</v>
      </c>
      <c r="B16" s="70" t="s">
        <v>69</v>
      </c>
      <c r="C16" s="34">
        <v>5000</v>
      </c>
      <c r="D16" s="35">
        <v>5205</v>
      </c>
      <c r="E16" s="34">
        <f t="shared" si="2"/>
        <v>5000</v>
      </c>
      <c r="F16" s="35">
        <f t="shared" si="0"/>
        <v>5205</v>
      </c>
      <c r="G16" s="36">
        <v>0</v>
      </c>
      <c r="H16" s="37">
        <v>0</v>
      </c>
      <c r="I16" s="38">
        <f t="shared" si="3"/>
        <v>0</v>
      </c>
      <c r="J16" s="39">
        <f t="shared" si="1"/>
        <v>0</v>
      </c>
      <c r="K16" s="40"/>
      <c r="L16" s="41"/>
      <c r="M16" s="42"/>
      <c r="N16" s="43"/>
      <c r="O16" s="44"/>
      <c r="P16" s="45"/>
      <c r="Q16" s="61"/>
      <c r="R16" s="66"/>
    </row>
    <row r="17" spans="1:18" ht="20.100000000000001" customHeight="1" thickBot="1" x14ac:dyDescent="0.3">
      <c r="A17" s="98" t="s">
        <v>45</v>
      </c>
      <c r="B17" s="70" t="s">
        <v>69</v>
      </c>
      <c r="C17" s="34">
        <v>5000</v>
      </c>
      <c r="D17" s="35">
        <v>5067</v>
      </c>
      <c r="E17" s="34">
        <f t="shared" si="2"/>
        <v>5000</v>
      </c>
      <c r="F17" s="35">
        <f t="shared" si="0"/>
        <v>5067</v>
      </c>
      <c r="G17" s="36">
        <v>0</v>
      </c>
      <c r="H17" s="37">
        <v>0</v>
      </c>
      <c r="I17" s="38">
        <f t="shared" si="3"/>
        <v>0</v>
      </c>
      <c r="J17" s="39">
        <f t="shared" si="1"/>
        <v>0</v>
      </c>
      <c r="K17" s="40"/>
      <c r="L17" s="41"/>
      <c r="M17" s="42"/>
      <c r="N17" s="43"/>
      <c r="O17" s="44"/>
      <c r="P17" s="45"/>
      <c r="Q17" s="61"/>
      <c r="R17" s="66"/>
    </row>
    <row r="18" spans="1:18" ht="20.100000000000001" customHeight="1" x14ac:dyDescent="0.25">
      <c r="A18" s="98" t="s">
        <v>46</v>
      </c>
      <c r="B18" s="70" t="s">
        <v>70</v>
      </c>
      <c r="C18" s="34">
        <v>4000</v>
      </c>
      <c r="D18" s="35">
        <v>3930</v>
      </c>
      <c r="E18" s="34">
        <f t="shared" si="2"/>
        <v>3650</v>
      </c>
      <c r="F18" s="35">
        <f t="shared" si="0"/>
        <v>3607</v>
      </c>
      <c r="G18" s="36">
        <v>350</v>
      </c>
      <c r="H18" s="37">
        <v>323</v>
      </c>
      <c r="I18" s="38">
        <f t="shared" si="3"/>
        <v>8.7499999999999994E-2</v>
      </c>
      <c r="J18" s="39">
        <f t="shared" si="1"/>
        <v>8.2188295165394401E-2</v>
      </c>
      <c r="K18" s="40"/>
      <c r="L18" s="41"/>
      <c r="M18" s="42"/>
      <c r="N18" s="43"/>
      <c r="O18" s="44"/>
      <c r="P18" s="45"/>
      <c r="Q18" s="61"/>
      <c r="R18" s="66"/>
    </row>
    <row r="19" spans="1:18" ht="20.100000000000001" customHeight="1" x14ac:dyDescent="0.25">
      <c r="A19" s="98" t="s">
        <v>47</v>
      </c>
      <c r="B19" s="71" t="s">
        <v>71</v>
      </c>
      <c r="C19" s="34">
        <v>1200</v>
      </c>
      <c r="D19" s="35">
        <v>1242</v>
      </c>
      <c r="E19" s="34">
        <f t="shared" si="2"/>
        <v>1000</v>
      </c>
      <c r="F19" s="35">
        <f t="shared" si="0"/>
        <v>1040</v>
      </c>
      <c r="G19" s="36">
        <v>200</v>
      </c>
      <c r="H19" s="37">
        <v>202</v>
      </c>
      <c r="I19" s="38">
        <f t="shared" si="3"/>
        <v>0.16666666666666666</v>
      </c>
      <c r="J19" s="39">
        <f t="shared" si="1"/>
        <v>0.16264090177133655</v>
      </c>
      <c r="K19" s="40"/>
      <c r="L19" s="41"/>
      <c r="M19" s="42"/>
      <c r="N19" s="43"/>
      <c r="O19" s="44"/>
      <c r="P19" s="45"/>
      <c r="Q19" s="61"/>
      <c r="R19" s="66"/>
    </row>
    <row r="20" spans="1:18" ht="20.100000000000001" customHeight="1" x14ac:dyDescent="0.25">
      <c r="A20" s="98" t="s">
        <v>48</v>
      </c>
      <c r="B20" s="71" t="s">
        <v>72</v>
      </c>
      <c r="C20" s="34">
        <v>5000</v>
      </c>
      <c r="D20" s="35">
        <v>5259</v>
      </c>
      <c r="E20" s="34">
        <f t="shared" si="2"/>
        <v>4725</v>
      </c>
      <c r="F20" s="35">
        <f t="shared" si="0"/>
        <v>4967</v>
      </c>
      <c r="G20" s="36">
        <v>275</v>
      </c>
      <c r="H20" s="37">
        <v>292</v>
      </c>
      <c r="I20" s="38">
        <f t="shared" si="3"/>
        <v>5.5E-2</v>
      </c>
      <c r="J20" s="39">
        <f t="shared" si="1"/>
        <v>5.5523863852443428E-2</v>
      </c>
      <c r="K20" s="40"/>
      <c r="L20" s="41"/>
      <c r="M20" s="42"/>
      <c r="N20" s="43"/>
      <c r="O20" s="44"/>
      <c r="P20" s="45"/>
      <c r="Q20" s="61"/>
      <c r="R20" s="66"/>
    </row>
    <row r="21" spans="1:18" ht="20.100000000000001" customHeight="1" x14ac:dyDescent="0.25">
      <c r="A21" s="98" t="s">
        <v>49</v>
      </c>
      <c r="B21" s="71" t="s">
        <v>73</v>
      </c>
      <c r="C21" s="34">
        <v>2400</v>
      </c>
      <c r="D21" s="35">
        <v>2410</v>
      </c>
      <c r="E21" s="34">
        <f t="shared" si="2"/>
        <v>1800</v>
      </c>
      <c r="F21" s="35">
        <f t="shared" ref="F21:F28" si="4">D21-H21</f>
        <v>1793</v>
      </c>
      <c r="G21" s="36">
        <v>600</v>
      </c>
      <c r="H21" s="37">
        <v>617</v>
      </c>
      <c r="I21" s="38">
        <f t="shared" si="3"/>
        <v>0.25</v>
      </c>
      <c r="J21" s="39">
        <f t="shared" ref="J21:J22" si="5">H21/D21</f>
        <v>0.25601659751037342</v>
      </c>
      <c r="K21" s="40"/>
      <c r="L21" s="41"/>
      <c r="M21" s="42"/>
      <c r="N21" s="43"/>
      <c r="O21" s="44"/>
      <c r="P21" s="45"/>
      <c r="Q21" s="61"/>
      <c r="R21" s="66"/>
    </row>
    <row r="22" spans="1:18" ht="20.100000000000001" customHeight="1" x14ac:dyDescent="0.25">
      <c r="A22" s="98" t="s">
        <v>50</v>
      </c>
      <c r="B22" s="71" t="s">
        <v>75</v>
      </c>
      <c r="C22" s="34">
        <v>4000</v>
      </c>
      <c r="D22" s="35">
        <v>3678</v>
      </c>
      <c r="E22" s="34">
        <f t="shared" si="2"/>
        <v>3300</v>
      </c>
      <c r="F22" s="35">
        <f t="shared" si="4"/>
        <v>3026</v>
      </c>
      <c r="G22" s="36">
        <v>700</v>
      </c>
      <c r="H22" s="37">
        <v>652</v>
      </c>
      <c r="I22" s="38">
        <f t="shared" si="3"/>
        <v>0.17499999999999999</v>
      </c>
      <c r="J22" s="39">
        <f t="shared" si="5"/>
        <v>0.17727025557368134</v>
      </c>
      <c r="K22" s="40"/>
      <c r="L22" s="41"/>
      <c r="M22" s="42"/>
      <c r="N22" s="43"/>
      <c r="O22" s="44"/>
      <c r="P22" s="45"/>
      <c r="Q22" s="61"/>
      <c r="R22" s="66"/>
    </row>
    <row r="23" spans="1:18" ht="19.5" customHeight="1" x14ac:dyDescent="0.25">
      <c r="A23" s="98" t="s">
        <v>53</v>
      </c>
      <c r="B23" s="99" t="s">
        <v>76</v>
      </c>
      <c r="C23" s="110">
        <v>2050</v>
      </c>
      <c r="D23" s="111">
        <v>2075</v>
      </c>
      <c r="E23" s="110">
        <f t="shared" si="2"/>
        <v>1800</v>
      </c>
      <c r="F23" s="111">
        <f t="shared" si="4"/>
        <v>1808</v>
      </c>
      <c r="G23" s="100">
        <v>250</v>
      </c>
      <c r="H23" s="101">
        <v>267</v>
      </c>
      <c r="I23" s="102">
        <f t="shared" si="3"/>
        <v>0.12195121951219512</v>
      </c>
      <c r="J23" s="103">
        <f>H23/D23</f>
        <v>0.12867469879518073</v>
      </c>
      <c r="K23" s="40"/>
      <c r="L23" s="41"/>
      <c r="M23" s="42"/>
      <c r="N23" s="43"/>
      <c r="O23" s="44"/>
      <c r="P23" s="45"/>
      <c r="Q23" s="61"/>
      <c r="R23" s="66"/>
    </row>
    <row r="24" spans="1:18" ht="20.100000000000001" customHeight="1" x14ac:dyDescent="0.25">
      <c r="A24" s="98" t="s">
        <v>54</v>
      </c>
      <c r="B24" s="71" t="s">
        <v>77</v>
      </c>
      <c r="C24" s="34">
        <v>2000</v>
      </c>
      <c r="D24" s="35">
        <v>2148</v>
      </c>
      <c r="E24" s="34">
        <f t="shared" si="2"/>
        <v>1700</v>
      </c>
      <c r="F24" s="35">
        <f t="shared" si="4"/>
        <v>1845</v>
      </c>
      <c r="G24" s="36">
        <v>300</v>
      </c>
      <c r="H24" s="37">
        <v>303</v>
      </c>
      <c r="I24" s="38">
        <f t="shared" si="3"/>
        <v>0.15</v>
      </c>
      <c r="J24" s="39">
        <f t="shared" ref="J24:J26" si="6">H24/D24</f>
        <v>0.14106145251396648</v>
      </c>
      <c r="K24" s="104"/>
      <c r="L24" s="105"/>
      <c r="M24" s="106"/>
      <c r="N24" s="107"/>
      <c r="O24" s="108"/>
      <c r="P24" s="109"/>
      <c r="Q24" s="68"/>
      <c r="R24" s="66"/>
    </row>
    <row r="25" spans="1:18" ht="20.100000000000001" customHeight="1" x14ac:dyDescent="0.25">
      <c r="A25" s="98" t="s">
        <v>55</v>
      </c>
      <c r="B25" s="71" t="s">
        <v>77</v>
      </c>
      <c r="C25" s="34">
        <v>2000</v>
      </c>
      <c r="D25" s="35">
        <v>1978</v>
      </c>
      <c r="E25" s="34">
        <f t="shared" si="2"/>
        <v>1700</v>
      </c>
      <c r="F25" s="35">
        <f t="shared" ref="F25:F26" si="7">D25-H25</f>
        <v>1698</v>
      </c>
      <c r="G25" s="36">
        <v>300</v>
      </c>
      <c r="H25" s="37">
        <v>280</v>
      </c>
      <c r="I25" s="38">
        <f t="shared" si="3"/>
        <v>0.15</v>
      </c>
      <c r="J25" s="39">
        <f t="shared" si="6"/>
        <v>0.14155712841253792</v>
      </c>
      <c r="K25" s="40"/>
      <c r="L25" s="41"/>
      <c r="M25" s="42"/>
      <c r="N25" s="43"/>
      <c r="O25" s="44"/>
      <c r="P25" s="45"/>
      <c r="Q25" s="61"/>
      <c r="R25" s="66"/>
    </row>
    <row r="26" spans="1:18" ht="20.100000000000001" customHeight="1" x14ac:dyDescent="0.25">
      <c r="A26" s="98" t="s">
        <v>56</v>
      </c>
      <c r="B26" s="71" t="s">
        <v>78</v>
      </c>
      <c r="C26" s="34">
        <v>4000</v>
      </c>
      <c r="D26" s="35">
        <v>4293</v>
      </c>
      <c r="E26" s="34">
        <f t="shared" si="2"/>
        <v>3350</v>
      </c>
      <c r="F26" s="35">
        <f t="shared" si="7"/>
        <v>3651</v>
      </c>
      <c r="G26" s="36">
        <v>650</v>
      </c>
      <c r="H26" s="37">
        <v>642</v>
      </c>
      <c r="I26" s="38">
        <f t="shared" si="3"/>
        <v>0.16250000000000001</v>
      </c>
      <c r="J26" s="39">
        <f t="shared" si="6"/>
        <v>0.14954577218728163</v>
      </c>
      <c r="K26" s="40"/>
      <c r="L26" s="41"/>
      <c r="M26" s="42"/>
      <c r="N26" s="43"/>
      <c r="O26" s="44"/>
      <c r="P26" s="45"/>
      <c r="Q26" s="61"/>
      <c r="R26" s="66"/>
    </row>
    <row r="27" spans="1:18" ht="20.100000000000001" customHeight="1" x14ac:dyDescent="0.25">
      <c r="A27" s="98" t="s">
        <v>57</v>
      </c>
      <c r="B27" s="99" t="s">
        <v>79</v>
      </c>
      <c r="C27" s="110">
        <v>3000</v>
      </c>
      <c r="D27" s="111">
        <v>3076</v>
      </c>
      <c r="E27" s="110">
        <f t="shared" si="2"/>
        <v>2650</v>
      </c>
      <c r="F27" s="111">
        <f t="shared" si="4"/>
        <v>2754</v>
      </c>
      <c r="G27" s="100">
        <v>350</v>
      </c>
      <c r="H27" s="101">
        <v>322</v>
      </c>
      <c r="I27" s="102">
        <f t="shared" si="3"/>
        <v>0.11666666666666667</v>
      </c>
      <c r="J27" s="103">
        <f>H27/D27</f>
        <v>0.1046814044213264</v>
      </c>
      <c r="K27" s="40"/>
      <c r="L27" s="41"/>
      <c r="M27" s="42"/>
      <c r="N27" s="43"/>
      <c r="O27" s="44"/>
      <c r="P27" s="45"/>
      <c r="Q27" s="61"/>
      <c r="R27" s="66"/>
    </row>
    <row r="28" spans="1:18" ht="20.100000000000001" customHeight="1" x14ac:dyDescent="0.25">
      <c r="A28" s="98" t="s">
        <v>58</v>
      </c>
      <c r="B28" s="71" t="s">
        <v>80</v>
      </c>
      <c r="C28" s="34">
        <v>3000</v>
      </c>
      <c r="D28" s="35">
        <v>2929</v>
      </c>
      <c r="E28" s="34">
        <f t="shared" si="2"/>
        <v>2700</v>
      </c>
      <c r="F28" s="35">
        <f t="shared" si="4"/>
        <v>2617</v>
      </c>
      <c r="G28" s="36">
        <v>300</v>
      </c>
      <c r="H28" s="37">
        <v>312</v>
      </c>
      <c r="I28" s="38">
        <f t="shared" si="3"/>
        <v>0.1</v>
      </c>
      <c r="J28" s="39">
        <f t="shared" ref="J28" si="8">H28/D28</f>
        <v>0.10652099692727894</v>
      </c>
      <c r="K28" s="104"/>
      <c r="L28" s="105"/>
      <c r="M28" s="106"/>
      <c r="N28" s="107"/>
      <c r="O28" s="108"/>
      <c r="P28" s="109"/>
      <c r="Q28" s="68"/>
      <c r="R28" s="66"/>
    </row>
    <row r="29" spans="1:18" ht="20.100000000000001" customHeight="1" x14ac:dyDescent="0.25">
      <c r="A29" s="73" t="s">
        <v>59</v>
      </c>
      <c r="B29" s="71" t="s">
        <v>81</v>
      </c>
      <c r="C29" s="46"/>
      <c r="D29" s="47"/>
      <c r="E29" s="46"/>
      <c r="F29" s="47"/>
      <c r="G29" s="40"/>
      <c r="H29" s="41"/>
      <c r="I29" s="48"/>
      <c r="J29" s="41"/>
      <c r="K29" s="40"/>
      <c r="L29" s="41"/>
      <c r="M29" s="222">
        <v>900</v>
      </c>
      <c r="N29" s="223">
        <v>976</v>
      </c>
      <c r="O29" s="44"/>
      <c r="P29" s="45"/>
      <c r="Q29" s="61"/>
      <c r="R29" s="66"/>
    </row>
    <row r="30" spans="1:18" ht="20.100000000000001" customHeight="1" x14ac:dyDescent="0.25">
      <c r="A30" s="73" t="s">
        <v>60</v>
      </c>
      <c r="B30" s="71" t="s">
        <v>81</v>
      </c>
      <c r="C30" s="46"/>
      <c r="D30" s="47"/>
      <c r="E30" s="46"/>
      <c r="F30" s="47"/>
      <c r="G30" s="40"/>
      <c r="H30" s="41"/>
      <c r="I30" s="48"/>
      <c r="J30" s="41"/>
      <c r="K30" s="40"/>
      <c r="L30" s="41"/>
      <c r="M30" s="49">
        <v>900</v>
      </c>
      <c r="N30" s="50">
        <v>827</v>
      </c>
      <c r="O30" s="44"/>
      <c r="P30" s="45"/>
      <c r="Q30" s="61"/>
      <c r="R30" s="66"/>
    </row>
    <row r="31" spans="1:18" ht="20.100000000000001" customHeight="1" x14ac:dyDescent="0.25">
      <c r="A31" s="73" t="s">
        <v>61</v>
      </c>
      <c r="B31" s="71" t="s">
        <v>82</v>
      </c>
      <c r="C31" s="46"/>
      <c r="D31" s="47"/>
      <c r="E31" s="46"/>
      <c r="F31" s="47"/>
      <c r="G31" s="40"/>
      <c r="H31" s="41"/>
      <c r="I31" s="48"/>
      <c r="J31" s="41"/>
      <c r="K31" s="40"/>
      <c r="L31" s="41"/>
      <c r="M31" s="49">
        <v>2400</v>
      </c>
      <c r="N31" s="50">
        <v>2470</v>
      </c>
      <c r="O31" s="44"/>
      <c r="P31" s="45"/>
      <c r="Q31" s="61"/>
      <c r="R31" s="66"/>
    </row>
    <row r="32" spans="1:18" ht="20.100000000000001" customHeight="1" x14ac:dyDescent="0.25">
      <c r="A32" s="73" t="s">
        <v>62</v>
      </c>
      <c r="B32" s="71" t="s">
        <v>83</v>
      </c>
      <c r="C32" s="51"/>
      <c r="D32" s="47"/>
      <c r="E32" s="46"/>
      <c r="F32" s="47"/>
      <c r="G32" s="40"/>
      <c r="H32" s="41"/>
      <c r="I32" s="48"/>
      <c r="J32" s="41"/>
      <c r="K32" s="40"/>
      <c r="L32" s="41"/>
      <c r="M32" s="42"/>
      <c r="N32" s="43"/>
      <c r="O32" s="49">
        <v>600</v>
      </c>
      <c r="P32" s="50">
        <v>499</v>
      </c>
      <c r="Q32" s="61"/>
      <c r="R32" s="66"/>
    </row>
    <row r="33" spans="1:21" ht="20.100000000000001" customHeight="1" x14ac:dyDescent="0.25">
      <c r="A33" s="73" t="s">
        <v>63</v>
      </c>
      <c r="B33" s="71" t="s">
        <v>84</v>
      </c>
      <c r="C33" s="51"/>
      <c r="D33" s="47"/>
      <c r="E33" s="46"/>
      <c r="F33" s="47"/>
      <c r="G33" s="40"/>
      <c r="H33" s="41"/>
      <c r="I33" s="48"/>
      <c r="J33" s="41"/>
      <c r="K33" s="40"/>
      <c r="L33" s="41"/>
      <c r="M33" s="42"/>
      <c r="N33" s="43"/>
      <c r="O33" s="49">
        <v>800</v>
      </c>
      <c r="P33" s="50">
        <v>798</v>
      </c>
      <c r="Q33" s="61"/>
      <c r="R33" s="66"/>
    </row>
    <row r="34" spans="1:21" ht="20.100000000000001" customHeight="1" x14ac:dyDescent="0.25">
      <c r="A34" s="73" t="s">
        <v>64</v>
      </c>
      <c r="B34" s="99" t="s">
        <v>85</v>
      </c>
      <c r="C34" s="112"/>
      <c r="D34" s="113"/>
      <c r="E34" s="112"/>
      <c r="F34" s="113"/>
      <c r="G34" s="104"/>
      <c r="H34" s="105"/>
      <c r="I34" s="114"/>
      <c r="J34" s="105"/>
      <c r="K34" s="40"/>
      <c r="L34" s="41"/>
      <c r="M34" s="42"/>
      <c r="N34" s="43"/>
      <c r="O34" s="49">
        <v>600</v>
      </c>
      <c r="P34" s="50">
        <v>0</v>
      </c>
      <c r="Q34" s="61"/>
      <c r="R34" s="66"/>
    </row>
    <row r="35" spans="1:21" ht="20.100000000000001" customHeight="1" x14ac:dyDescent="0.25">
      <c r="A35" s="73" t="s">
        <v>65</v>
      </c>
      <c r="B35" s="71" t="s">
        <v>87</v>
      </c>
      <c r="C35" s="46"/>
      <c r="D35" s="47"/>
      <c r="E35" s="46"/>
      <c r="F35" s="47"/>
      <c r="G35" s="40"/>
      <c r="H35" s="41"/>
      <c r="I35" s="48"/>
      <c r="J35" s="41"/>
      <c r="K35" s="104"/>
      <c r="L35" s="105"/>
      <c r="M35" s="106"/>
      <c r="N35" s="107"/>
      <c r="O35" s="115">
        <v>300</v>
      </c>
      <c r="P35" s="116">
        <v>288</v>
      </c>
      <c r="Q35" s="61"/>
      <c r="R35" s="66"/>
    </row>
    <row r="36" spans="1:21" ht="20.100000000000001" customHeight="1" x14ac:dyDescent="0.25">
      <c r="A36" s="73" t="s">
        <v>66</v>
      </c>
      <c r="B36" s="71" t="s">
        <v>86</v>
      </c>
      <c r="C36" s="46"/>
      <c r="D36" s="47"/>
      <c r="E36" s="46"/>
      <c r="F36" s="47"/>
      <c r="G36" s="40"/>
      <c r="H36" s="41"/>
      <c r="I36" s="48"/>
      <c r="J36" s="41"/>
      <c r="K36" s="40"/>
      <c r="L36" s="41"/>
      <c r="M36" s="42"/>
      <c r="N36" s="43"/>
      <c r="O36" s="52">
        <v>500</v>
      </c>
      <c r="P36" s="53">
        <v>493</v>
      </c>
      <c r="Q36" s="61"/>
      <c r="R36" s="66"/>
    </row>
    <row r="37" spans="1:21" ht="20.100000000000001" customHeight="1" x14ac:dyDescent="0.25">
      <c r="A37" s="73" t="s">
        <v>67</v>
      </c>
      <c r="B37" s="71" t="s">
        <v>88</v>
      </c>
      <c r="C37" s="46"/>
      <c r="D37" s="47"/>
      <c r="E37" s="46"/>
      <c r="F37" s="47"/>
      <c r="G37" s="40"/>
      <c r="H37" s="41"/>
      <c r="I37" s="48"/>
      <c r="J37" s="41"/>
      <c r="K37" s="40"/>
      <c r="L37" s="41"/>
      <c r="M37" s="42"/>
      <c r="N37" s="43"/>
      <c r="O37" s="52">
        <v>200</v>
      </c>
      <c r="P37" s="53">
        <v>0</v>
      </c>
      <c r="Q37" s="61"/>
      <c r="R37" s="66"/>
    </row>
    <row r="38" spans="1:21" ht="20.100000000000001" customHeight="1" x14ac:dyDescent="0.25">
      <c r="A38" s="73" t="s">
        <v>68</v>
      </c>
      <c r="B38" s="71" t="s">
        <v>89</v>
      </c>
      <c r="C38" s="51"/>
      <c r="D38" s="47"/>
      <c r="E38" s="46"/>
      <c r="F38" s="47"/>
      <c r="G38" s="40"/>
      <c r="H38" s="41"/>
      <c r="I38" s="48"/>
      <c r="J38" s="41"/>
      <c r="K38" s="40"/>
      <c r="L38" s="41"/>
      <c r="M38" s="42"/>
      <c r="N38" s="43"/>
      <c r="O38" s="52">
        <v>800</v>
      </c>
      <c r="P38" s="53">
        <v>781</v>
      </c>
      <c r="Q38" s="61"/>
      <c r="R38" s="66"/>
    </row>
    <row r="39" spans="1:21" ht="20.100000000000001" customHeight="1" thickBot="1" x14ac:dyDescent="0.3">
      <c r="A39" s="135" t="s">
        <v>29</v>
      </c>
      <c r="B39" s="136"/>
      <c r="C39" s="74">
        <f>SUM(C6:C38)</f>
        <v>87940</v>
      </c>
      <c r="D39" s="75">
        <f>SUM(D6:D38)</f>
        <v>82322</v>
      </c>
      <c r="E39" s="74">
        <f>SUM(E6:E38)</f>
        <v>78375</v>
      </c>
      <c r="F39" s="75">
        <f>SUM(F6:F38)</f>
        <v>75406</v>
      </c>
      <c r="G39" s="76">
        <f>SUM(G6:G38)</f>
        <v>9565</v>
      </c>
      <c r="H39" s="77">
        <f>SUM(H6:H38)</f>
        <v>6916</v>
      </c>
      <c r="I39" s="78"/>
      <c r="J39" s="79"/>
      <c r="K39" s="224">
        <f>SUM(K5:K37)</f>
        <v>0</v>
      </c>
      <c r="L39" s="225">
        <f>SUM(L6:L38)</f>
        <v>0</v>
      </c>
      <c r="M39" s="226">
        <f>SUM(M6:M38)</f>
        <v>4200</v>
      </c>
      <c r="N39" s="227">
        <f>SUM(N6:N38)</f>
        <v>4273</v>
      </c>
      <c r="O39" s="228">
        <f>SUM(O6:O38)</f>
        <v>3800</v>
      </c>
      <c r="P39" s="229">
        <f>SUM(P6:P38)</f>
        <v>2859</v>
      </c>
      <c r="Q39" s="61"/>
      <c r="R39" s="66"/>
    </row>
    <row r="40" spans="1:21" ht="20.100000000000001" customHeight="1" thickBot="1" x14ac:dyDescent="0.3">
      <c r="A40" s="63"/>
      <c r="B40" s="55"/>
      <c r="C40" s="55"/>
      <c r="D40" s="55"/>
      <c r="E40" s="55"/>
      <c r="F40" s="64"/>
      <c r="G40" s="64"/>
      <c r="H40" s="69"/>
      <c r="I40" s="69"/>
      <c r="J40" s="64"/>
      <c r="K40" s="230"/>
      <c r="L40" s="230"/>
      <c r="M40" s="231"/>
      <c r="N40" s="231"/>
      <c r="O40" s="231"/>
      <c r="P40" s="231"/>
      <c r="Q40" s="61"/>
      <c r="R40" s="66"/>
    </row>
    <row r="41" spans="1:21" ht="20.100000000000001" customHeight="1" thickBot="1" x14ac:dyDescent="0.3">
      <c r="A41" s="93" t="s">
        <v>30</v>
      </c>
      <c r="B41" s="80"/>
      <c r="C41" s="80"/>
      <c r="D41" s="80"/>
      <c r="F41" s="207" t="s">
        <v>10</v>
      </c>
      <c r="G41" s="208"/>
      <c r="H41" s="181" t="s">
        <v>33</v>
      </c>
      <c r="I41" s="182"/>
      <c r="J41" s="183"/>
      <c r="K41" s="64"/>
      <c r="L41" s="65"/>
      <c r="M41" s="65"/>
      <c r="N41" s="65"/>
      <c r="O41" s="65"/>
      <c r="P41" s="54"/>
      <c r="Q41" s="54"/>
      <c r="R41" s="66"/>
    </row>
    <row r="42" spans="1:21" ht="20.100000000000001" customHeight="1" thickBot="1" x14ac:dyDescent="0.3">
      <c r="A42" s="199" t="s">
        <v>29</v>
      </c>
      <c r="B42" s="200"/>
      <c r="C42" s="83" t="s">
        <v>7</v>
      </c>
      <c r="D42" s="84" t="s">
        <v>8</v>
      </c>
      <c r="F42" s="209"/>
      <c r="G42" s="210"/>
      <c r="H42" s="184"/>
      <c r="I42" s="185"/>
      <c r="J42" s="186"/>
      <c r="L42" s="92" t="s">
        <v>35</v>
      </c>
      <c r="M42" s="81"/>
      <c r="N42" s="81"/>
      <c r="O42" s="81"/>
      <c r="P42" s="81"/>
      <c r="Q42" s="66"/>
    </row>
    <row r="43" spans="1:21" ht="20.100000000000001" customHeight="1" x14ac:dyDescent="0.25">
      <c r="A43" s="201" t="s">
        <v>32</v>
      </c>
      <c r="B43" s="202"/>
      <c r="C43" s="85">
        <f>G39+K40</f>
        <v>9565</v>
      </c>
      <c r="D43" s="86">
        <f>H39+L39</f>
        <v>6916</v>
      </c>
      <c r="F43" s="149" t="s">
        <v>11</v>
      </c>
      <c r="G43" s="150"/>
      <c r="H43" s="190"/>
      <c r="I43" s="191"/>
      <c r="J43" s="192"/>
      <c r="L43" s="178" t="s">
        <v>38</v>
      </c>
      <c r="M43" s="178"/>
      <c r="N43" s="178"/>
      <c r="O43" s="178"/>
      <c r="P43" s="95">
        <f>IF(R43=TRUE, 1, 0)</f>
        <v>0</v>
      </c>
      <c r="R43" s="1" t="b">
        <f>T43=U43</f>
        <v>0</v>
      </c>
      <c r="T43" s="1" t="b">
        <f>C45&lt;0</f>
        <v>0</v>
      </c>
      <c r="U43" s="1" t="b">
        <f>D45&lt;0</f>
        <v>1</v>
      </c>
    </row>
    <row r="44" spans="1:21" ht="18.75" customHeight="1" thickBot="1" x14ac:dyDescent="0.3">
      <c r="A44" s="203" t="s">
        <v>31</v>
      </c>
      <c r="B44" s="204"/>
      <c r="C44" s="89">
        <f>M39+O39</f>
        <v>8000</v>
      </c>
      <c r="D44" s="90">
        <f>N39+P39</f>
        <v>7132</v>
      </c>
      <c r="F44" s="151" t="s">
        <v>12</v>
      </c>
      <c r="G44" s="152"/>
      <c r="H44" s="193"/>
      <c r="I44" s="194"/>
      <c r="J44" s="195"/>
      <c r="L44" s="179"/>
      <c r="M44" s="179"/>
      <c r="N44" s="179"/>
      <c r="O44" s="179"/>
      <c r="P44" s="97"/>
    </row>
    <row r="45" spans="1:21" ht="18.75" customHeight="1" thickBot="1" x14ac:dyDescent="0.35">
      <c r="A45" s="205" t="s">
        <v>16</v>
      </c>
      <c r="B45" s="206"/>
      <c r="C45" s="87">
        <f>C43-C44</f>
        <v>1565</v>
      </c>
      <c r="D45" s="88">
        <f>D43-D44</f>
        <v>-216</v>
      </c>
      <c r="F45" s="211" t="s">
        <v>13</v>
      </c>
      <c r="G45" s="212"/>
      <c r="H45" s="196"/>
      <c r="I45" s="197"/>
      <c r="J45" s="198"/>
      <c r="L45" s="180" t="s">
        <v>36</v>
      </c>
      <c r="M45" s="180"/>
      <c r="N45" s="180"/>
      <c r="O45" s="180"/>
      <c r="P45" s="96" t="e">
        <f>IF(R45=TRUE, 1, 0)</f>
        <v>#DIV/0!</v>
      </c>
      <c r="R45" s="1" t="e">
        <f>T45=U45</f>
        <v>#DIV/0!</v>
      </c>
      <c r="T45" s="1" t="e">
        <f>H46&lt;0</f>
        <v>#DIV/0!</v>
      </c>
      <c r="U45" s="1" t="b">
        <f>D45&lt;0</f>
        <v>1</v>
      </c>
    </row>
    <row r="46" spans="1:21" ht="18.75" customHeight="1" thickBot="1" x14ac:dyDescent="0.3">
      <c r="F46" s="156" t="s">
        <v>14</v>
      </c>
      <c r="G46" s="157"/>
      <c r="H46" s="187" t="e">
        <f>AVERAGE(H43:J45)</f>
        <v>#DIV/0!</v>
      </c>
      <c r="I46" s="188"/>
      <c r="J46" s="189"/>
      <c r="L46" s="179"/>
      <c r="M46" s="179"/>
      <c r="N46" s="179"/>
      <c r="O46" s="179"/>
      <c r="P46" s="97"/>
    </row>
    <row r="47" spans="1:21" ht="18.75" customHeight="1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L47" s="176" t="s">
        <v>37</v>
      </c>
      <c r="M47" s="176"/>
      <c r="N47" s="176"/>
      <c r="O47" s="176"/>
      <c r="P47" s="91" t="e">
        <f>IF(R47=TRUE, 1, 0)</f>
        <v>#DIV/0!</v>
      </c>
      <c r="R47" s="1" t="e">
        <f>AND(H46&gt;=-0.02, H46&lt;=0.02)</f>
        <v>#DIV/0!</v>
      </c>
    </row>
    <row r="48" spans="1:21" ht="16.5" customHeight="1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176"/>
      <c r="M48" s="176"/>
      <c r="N48" s="176"/>
      <c r="O48" s="176"/>
      <c r="P48" s="94"/>
    </row>
    <row r="49" spans="1:17" ht="13.65" customHeight="1" thickBot="1" x14ac:dyDescent="0.3">
      <c r="A49" s="3" t="s">
        <v>15</v>
      </c>
      <c r="B49" s="3"/>
      <c r="C49" s="3"/>
      <c r="D49" s="3"/>
      <c r="E49" s="3"/>
      <c r="F49" s="3"/>
      <c r="G49" s="3"/>
      <c r="H49" s="3"/>
      <c r="I49" s="3"/>
      <c r="J49" s="3"/>
      <c r="K49" s="236"/>
      <c r="L49" s="237"/>
      <c r="M49" s="237"/>
      <c r="N49" s="238"/>
      <c r="O49" s="238"/>
      <c r="P49" s="239"/>
    </row>
    <row r="50" spans="1:17" ht="13.65" customHeight="1" x14ac:dyDescent="0.25">
      <c r="A50" s="127"/>
      <c r="B50" s="128"/>
      <c r="C50" s="128"/>
      <c r="D50" s="128"/>
      <c r="E50" s="128"/>
      <c r="F50" s="128"/>
      <c r="G50" s="128"/>
      <c r="H50" s="128"/>
      <c r="I50" s="128"/>
      <c r="J50" s="128"/>
      <c r="K50" s="233"/>
      <c r="L50" s="234"/>
      <c r="M50" s="234"/>
      <c r="N50" s="233"/>
      <c r="O50" s="233"/>
      <c r="P50" s="235"/>
      <c r="Q50" s="6"/>
    </row>
    <row r="51" spans="1:17" ht="13.5" customHeight="1" x14ac:dyDescent="0.25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232"/>
      <c r="L51" s="232"/>
      <c r="M51" s="232"/>
      <c r="N51" s="232"/>
      <c r="O51" s="232"/>
      <c r="P51" s="131"/>
    </row>
    <row r="52" spans="1:17" ht="20.100000000000001" customHeight="1" thickBot="1" x14ac:dyDescent="0.3">
      <c r="A52" s="132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4"/>
      <c r="Q52" s="67"/>
    </row>
    <row r="53" spans="1:17" ht="20.100000000000001" customHeight="1" thickBo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133"/>
      <c r="L53" s="133"/>
      <c r="M53" s="133"/>
      <c r="N53" s="133"/>
      <c r="O53" s="133"/>
      <c r="P53" s="134"/>
      <c r="Q53" s="67"/>
    </row>
    <row r="54" spans="1:17" ht="20.100000000000001" customHeight="1" thickBo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7" ht="20.100000000000001" customHeight="1" thickBot="1" x14ac:dyDescent="0.3">
      <c r="A55" s="153" t="s">
        <v>17</v>
      </c>
      <c r="B55" s="154"/>
      <c r="C55" s="154"/>
      <c r="D55" s="154"/>
      <c r="E55" s="154"/>
      <c r="F55" s="155"/>
      <c r="G55" s="55"/>
      <c r="H55" s="55"/>
      <c r="I55" s="55"/>
      <c r="J55" s="55"/>
      <c r="K55" s="2"/>
    </row>
    <row r="56" spans="1:17" ht="13.8" thickBot="1" x14ac:dyDescent="0.3">
      <c r="A56" s="4" t="s">
        <v>6</v>
      </c>
      <c r="B56" s="220" t="s">
        <v>22</v>
      </c>
      <c r="C56" s="221"/>
      <c r="D56" s="143" t="s">
        <v>21</v>
      </c>
      <c r="E56" s="145"/>
      <c r="F56" s="145"/>
      <c r="G56" s="144"/>
      <c r="H56" s="143" t="s">
        <v>18</v>
      </c>
      <c r="I56" s="144"/>
      <c r="J56" s="121" t="s">
        <v>19</v>
      </c>
      <c r="K56" s="55"/>
      <c r="L56" s="55"/>
      <c r="M56" s="55"/>
      <c r="N56" s="55"/>
      <c r="O56" s="55"/>
      <c r="P56" s="54"/>
    </row>
    <row r="57" spans="1:17" ht="20.100000000000001" customHeight="1" thickBot="1" x14ac:dyDescent="0.3">
      <c r="A57" s="59" t="s">
        <v>23</v>
      </c>
      <c r="B57" s="218"/>
      <c r="C57" s="219"/>
      <c r="D57" s="168"/>
      <c r="E57" s="173"/>
      <c r="F57" s="173"/>
      <c r="G57" s="169"/>
      <c r="H57" s="168"/>
      <c r="I57" s="169"/>
      <c r="J57" s="123"/>
      <c r="K57" s="121"/>
      <c r="L57" s="146" t="s">
        <v>3</v>
      </c>
      <c r="M57" s="146"/>
      <c r="N57" s="139" t="s">
        <v>4</v>
      </c>
      <c r="O57" s="140"/>
      <c r="P57" s="58" t="s">
        <v>20</v>
      </c>
      <c r="Q57" s="56"/>
    </row>
    <row r="58" spans="1:17" ht="19.2" customHeight="1" thickBot="1" x14ac:dyDescent="0.3">
      <c r="A58" s="60" t="s">
        <v>23</v>
      </c>
      <c r="B58" s="213"/>
      <c r="C58" s="215"/>
      <c r="D58" s="147"/>
      <c r="E58" s="172"/>
      <c r="F58" s="172"/>
      <c r="G58" s="148"/>
      <c r="H58" s="147"/>
      <c r="I58" s="148"/>
      <c r="J58" s="125"/>
      <c r="K58" s="124"/>
      <c r="L58" s="137"/>
      <c r="M58" s="138"/>
      <c r="N58" s="141"/>
      <c r="O58" s="142"/>
      <c r="P58" s="57">
        <f t="shared" ref="P58:P66" si="9">L58-N58</f>
        <v>0</v>
      </c>
    </row>
    <row r="59" spans="1:17" ht="18.75" customHeight="1" thickBot="1" x14ac:dyDescent="0.3">
      <c r="A59" s="60" t="s">
        <v>23</v>
      </c>
      <c r="B59" s="213"/>
      <c r="C59" s="215"/>
      <c r="D59" s="147"/>
      <c r="E59" s="172"/>
      <c r="F59" s="172"/>
      <c r="G59" s="148"/>
      <c r="H59" s="147"/>
      <c r="I59" s="148"/>
      <c r="J59" s="119"/>
      <c r="K59" s="126"/>
      <c r="L59" s="137"/>
      <c r="M59" s="138"/>
      <c r="N59" s="141"/>
      <c r="O59" s="142"/>
      <c r="P59" s="57">
        <f t="shared" si="9"/>
        <v>0</v>
      </c>
    </row>
    <row r="60" spans="1:17" ht="18.75" customHeight="1" thickBot="1" x14ac:dyDescent="0.3">
      <c r="A60" s="59" t="s">
        <v>23</v>
      </c>
      <c r="B60" s="216"/>
      <c r="C60" s="217"/>
      <c r="D60" s="213"/>
      <c r="E60" s="214"/>
      <c r="F60" s="214"/>
      <c r="G60" s="215"/>
      <c r="H60" s="213"/>
      <c r="I60" s="215"/>
      <c r="J60" s="117"/>
      <c r="K60" s="122"/>
      <c r="L60" s="170"/>
      <c r="M60" s="171"/>
      <c r="N60" s="174"/>
      <c r="O60" s="175"/>
      <c r="P60" s="57">
        <f t="shared" si="9"/>
        <v>0</v>
      </c>
    </row>
    <row r="61" spans="1:17" ht="19.2" customHeight="1" thickBot="1" x14ac:dyDescent="0.3">
      <c r="A61" s="60" t="s">
        <v>23</v>
      </c>
      <c r="B61" s="213"/>
      <c r="C61" s="215"/>
      <c r="D61" s="147"/>
      <c r="E61" s="172"/>
      <c r="F61" s="172"/>
      <c r="G61" s="148"/>
      <c r="H61" s="147"/>
      <c r="I61" s="148"/>
      <c r="J61" s="119"/>
      <c r="K61" s="118"/>
      <c r="L61" s="170"/>
      <c r="M61" s="171"/>
      <c r="N61" s="174"/>
      <c r="O61" s="175"/>
      <c r="P61" s="57">
        <f t="shared" si="9"/>
        <v>0</v>
      </c>
    </row>
    <row r="62" spans="1:17" ht="19.5" customHeight="1" thickBot="1" x14ac:dyDescent="0.3">
      <c r="A62" s="60" t="s">
        <v>23</v>
      </c>
      <c r="B62" s="213"/>
      <c r="C62" s="215"/>
      <c r="D62" s="147"/>
      <c r="E62" s="172"/>
      <c r="F62" s="172"/>
      <c r="G62" s="148"/>
      <c r="H62" s="147"/>
      <c r="I62" s="148"/>
      <c r="J62" s="119"/>
      <c r="K62" s="120"/>
      <c r="L62" s="170"/>
      <c r="M62" s="171"/>
      <c r="N62" s="174"/>
      <c r="O62" s="175"/>
      <c r="P62" s="57">
        <f t="shared" si="9"/>
        <v>0</v>
      </c>
    </row>
    <row r="63" spans="1:17" ht="19.5" customHeight="1" thickBot="1" x14ac:dyDescent="0.3">
      <c r="A63" s="59" t="s">
        <v>23</v>
      </c>
      <c r="B63" s="216"/>
      <c r="C63" s="217"/>
      <c r="D63" s="213"/>
      <c r="E63" s="214"/>
      <c r="F63" s="214"/>
      <c r="G63" s="215"/>
      <c r="H63" s="213"/>
      <c r="I63" s="215"/>
      <c r="J63" s="117"/>
      <c r="K63" s="120"/>
      <c r="L63" s="170"/>
      <c r="M63" s="171"/>
      <c r="N63" s="174"/>
      <c r="O63" s="175"/>
      <c r="P63" s="57">
        <f t="shared" si="9"/>
        <v>0</v>
      </c>
    </row>
    <row r="64" spans="1:17" ht="19.5" customHeight="1" thickBot="1" x14ac:dyDescent="0.3">
      <c r="A64" s="60" t="s">
        <v>23</v>
      </c>
      <c r="B64" s="213"/>
      <c r="C64" s="215"/>
      <c r="D64" s="147"/>
      <c r="E64" s="172"/>
      <c r="F64" s="172"/>
      <c r="G64" s="148"/>
      <c r="H64" s="147"/>
      <c r="I64" s="148"/>
      <c r="J64" s="119"/>
      <c r="K64" s="118"/>
      <c r="L64" s="170"/>
      <c r="M64" s="171"/>
      <c r="N64" s="174"/>
      <c r="O64" s="175"/>
      <c r="P64" s="57">
        <f t="shared" si="9"/>
        <v>0</v>
      </c>
    </row>
    <row r="65" spans="1:16" ht="19.5" customHeight="1" thickBot="1" x14ac:dyDescent="0.3">
      <c r="A65" s="60" t="s">
        <v>23</v>
      </c>
      <c r="B65" s="213"/>
      <c r="C65" s="215"/>
      <c r="D65" s="147"/>
      <c r="E65" s="172"/>
      <c r="F65" s="172"/>
      <c r="G65" s="148"/>
      <c r="H65" s="147"/>
      <c r="I65" s="148"/>
      <c r="J65" s="119"/>
      <c r="K65" s="120"/>
      <c r="L65" s="170"/>
      <c r="M65" s="171"/>
      <c r="N65" s="174"/>
      <c r="O65" s="175"/>
      <c r="P65" s="57">
        <f t="shared" si="9"/>
        <v>0</v>
      </c>
    </row>
    <row r="66" spans="1:16" ht="19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120"/>
      <c r="L66" s="170"/>
      <c r="M66" s="171"/>
      <c r="N66" s="174"/>
      <c r="O66" s="175"/>
      <c r="P66" s="57">
        <f t="shared" si="9"/>
        <v>0</v>
      </c>
    </row>
    <row r="67" spans="1:16" ht="18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5">
      <c r="K606" s="2"/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  <row r="613" spans="12:15" x14ac:dyDescent="0.25">
      <c r="L613" s="2"/>
      <c r="M613" s="2"/>
      <c r="N613" s="2"/>
      <c r="O613" s="2"/>
    </row>
    <row r="614" spans="12:15" x14ac:dyDescent="0.25">
      <c r="L614" s="2"/>
      <c r="M614" s="2"/>
      <c r="N614" s="2"/>
      <c r="O614" s="2"/>
    </row>
    <row r="615" spans="12:15" x14ac:dyDescent="0.25">
      <c r="L615" s="2"/>
      <c r="M615" s="2"/>
      <c r="N615" s="2"/>
      <c r="O615" s="2"/>
    </row>
    <row r="616" spans="12:15" x14ac:dyDescent="0.25">
      <c r="L616" s="2"/>
      <c r="M616" s="2"/>
      <c r="N616" s="2"/>
      <c r="O616" s="2"/>
    </row>
  </sheetData>
  <mergeCells count="77">
    <mergeCell ref="B60:C60"/>
    <mergeCell ref="B59:C59"/>
    <mergeCell ref="B58:C58"/>
    <mergeCell ref="B57:C57"/>
    <mergeCell ref="B56:C56"/>
    <mergeCell ref="B65:C65"/>
    <mergeCell ref="B64:C64"/>
    <mergeCell ref="B63:C63"/>
    <mergeCell ref="B62:C62"/>
    <mergeCell ref="B61:C61"/>
    <mergeCell ref="N65:O65"/>
    <mergeCell ref="D65:G65"/>
    <mergeCell ref="H65:I65"/>
    <mergeCell ref="L66:M66"/>
    <mergeCell ref="N66:O66"/>
    <mergeCell ref="D64:G64"/>
    <mergeCell ref="H64:I64"/>
    <mergeCell ref="L65:M65"/>
    <mergeCell ref="N63:O63"/>
    <mergeCell ref="D63:G63"/>
    <mergeCell ref="H63:I63"/>
    <mergeCell ref="L64:M64"/>
    <mergeCell ref="N64:O64"/>
    <mergeCell ref="D62:G62"/>
    <mergeCell ref="H62:I62"/>
    <mergeCell ref="L63:M63"/>
    <mergeCell ref="N61:O61"/>
    <mergeCell ref="D61:G61"/>
    <mergeCell ref="H61:I61"/>
    <mergeCell ref="L62:M62"/>
    <mergeCell ref="N62:O62"/>
    <mergeCell ref="D60:G60"/>
    <mergeCell ref="H60:I60"/>
    <mergeCell ref="L61:M61"/>
    <mergeCell ref="N60:O60"/>
    <mergeCell ref="L47:O48"/>
    <mergeCell ref="A2:P2"/>
    <mergeCell ref="L43:O44"/>
    <mergeCell ref="L45:O46"/>
    <mergeCell ref="H41:J42"/>
    <mergeCell ref="H46:J46"/>
    <mergeCell ref="H43:J43"/>
    <mergeCell ref="H44:J44"/>
    <mergeCell ref="H45:J45"/>
    <mergeCell ref="A42:B42"/>
    <mergeCell ref="A43:B43"/>
    <mergeCell ref="A44:B44"/>
    <mergeCell ref="A45:B45"/>
    <mergeCell ref="F41:G42"/>
    <mergeCell ref="F45:G45"/>
    <mergeCell ref="D59:G59"/>
    <mergeCell ref="D56:G56"/>
    <mergeCell ref="D57:G57"/>
    <mergeCell ref="D58:G58"/>
    <mergeCell ref="H59:I59"/>
    <mergeCell ref="L58:M58"/>
    <mergeCell ref="H57:I57"/>
    <mergeCell ref="L60:M60"/>
    <mergeCell ref="I4:J4"/>
    <mergeCell ref="C4:D4"/>
    <mergeCell ref="O4:P4"/>
    <mergeCell ref="K4:L4"/>
    <mergeCell ref="G4:H4"/>
    <mergeCell ref="E4:F4"/>
    <mergeCell ref="M4:N4"/>
    <mergeCell ref="A39:B39"/>
    <mergeCell ref="L59:M59"/>
    <mergeCell ref="N57:O57"/>
    <mergeCell ref="N58:O58"/>
    <mergeCell ref="N59:O59"/>
    <mergeCell ref="H56:I56"/>
    <mergeCell ref="L57:M57"/>
    <mergeCell ref="H58:I58"/>
    <mergeCell ref="F43:G43"/>
    <mergeCell ref="F44:G44"/>
    <mergeCell ref="A55:F55"/>
    <mergeCell ref="F46:G46"/>
  </mergeCells>
  <phoneticPr fontId="19" type="noConversion"/>
  <conditionalFormatting sqref="P42">
    <cfRule type="expression" priority="11">
      <formula>$R$43:$R$47=TRUE</formula>
    </cfRule>
  </conditionalFormatting>
  <conditionalFormatting sqref="P43 P45 P4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43:R4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P42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R43:R47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9889DE-553E-40A4-B66D-02089B57D3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BBFF83-C4B0-4A10-A48A-9697D467F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A103A7-6626-434F-BED0-04CE25A3420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Ian Fuller</cp:lastModifiedBy>
  <cp:revision/>
  <cp:lastPrinted>2017-11-15T17:23:59Z</cp:lastPrinted>
  <dcterms:created xsi:type="dcterms:W3CDTF">2015-11-16T19:09:52Z</dcterms:created>
  <dcterms:modified xsi:type="dcterms:W3CDTF">2023-10-12T19:24:07Z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