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Kroger/026-606 Madison AL/3 PROJECT DOCUMENTS/"/>
    </mc:Choice>
  </mc:AlternateContent>
  <xr:revisionPtr revIDLastSave="107" documentId="13_ncr:1_{79E45630-4C13-4192-A095-085A192A34CC}" xr6:coauthVersionLast="47" xr6:coauthVersionMax="47" xr10:uidLastSave="{E1CFDF71-1530-4775-9DB1-C79FB938F2C2}"/>
  <bookViews>
    <workbookView xWindow="12" yWindow="0" windowWidth="23016" windowHeight="12336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E22" i="1"/>
  <c r="F22" i="1"/>
  <c r="I22" i="1"/>
  <c r="J22" i="1"/>
  <c r="E23" i="1"/>
  <c r="F23" i="1"/>
  <c r="I23" i="1"/>
  <c r="J23" i="1"/>
  <c r="E24" i="1"/>
  <c r="F24" i="1"/>
  <c r="I24" i="1"/>
  <c r="J24" i="1"/>
  <c r="E25" i="1"/>
  <c r="F25" i="1"/>
  <c r="I25" i="1"/>
  <c r="J25" i="1"/>
  <c r="E26" i="1"/>
  <c r="F26" i="1"/>
  <c r="I26" i="1"/>
  <c r="J26" i="1"/>
  <c r="E27" i="1"/>
  <c r="F27" i="1"/>
  <c r="I27" i="1"/>
  <c r="J27" i="1"/>
  <c r="E28" i="1"/>
  <c r="F28" i="1"/>
  <c r="I28" i="1"/>
  <c r="J28" i="1"/>
  <c r="E29" i="1"/>
  <c r="F29" i="1"/>
  <c r="I29" i="1"/>
  <c r="J29" i="1"/>
  <c r="P62" i="1" l="1"/>
  <c r="P63" i="1"/>
  <c r="P64" i="1"/>
  <c r="P65" i="1"/>
  <c r="P66" i="1"/>
  <c r="P67" i="1"/>
  <c r="P41" i="1" l="1"/>
  <c r="O41" i="1"/>
  <c r="N41" i="1"/>
  <c r="M41" i="1"/>
  <c r="L41" i="1"/>
  <c r="K41" i="1"/>
  <c r="H41" i="1"/>
  <c r="G41" i="1"/>
  <c r="D41" i="1"/>
  <c r="C41" i="1"/>
  <c r="H48" i="1" l="1"/>
  <c r="P61" i="1"/>
  <c r="P60" i="1"/>
  <c r="P59" i="1"/>
  <c r="T45" i="1" l="1"/>
  <c r="R47" i="1"/>
  <c r="P48" i="1" s="1"/>
  <c r="D46" i="1" l="1"/>
  <c r="C46" i="1"/>
  <c r="D45" i="1"/>
  <c r="C45" i="1"/>
  <c r="C47" i="1" l="1"/>
  <c r="T43" i="1" s="1"/>
  <c r="D47" i="1"/>
  <c r="U45" i="1" s="1"/>
  <c r="R45" i="1" s="1"/>
  <c r="J7" i="1"/>
  <c r="J6" i="1"/>
  <c r="I7" i="1"/>
  <c r="I6" i="1"/>
  <c r="U43" i="1" l="1"/>
  <c r="R43" i="1" s="1"/>
  <c r="P44" i="1" s="1"/>
  <c r="P46" i="1"/>
  <c r="F7" i="1"/>
  <c r="E7" i="1"/>
  <c r="F6" i="1"/>
  <c r="E6" i="1"/>
  <c r="E41" i="1" l="1"/>
  <c r="F41" i="1"/>
</calcChain>
</file>

<file path=xl/sharedStrings.xml><?xml version="1.0" encoding="utf-8"?>
<sst xmlns="http://schemas.openxmlformats.org/spreadsheetml/2006/main" count="132" uniqueCount="93">
  <si>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</si>
  <si>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</si>
  <si>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</si>
  <si>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</si>
  <si>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</si>
  <si>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</si>
  <si>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</si>
  <si>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</si>
  <si>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</si>
  <si>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</si>
  <si>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</si>
  <si>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</si>
  <si>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</si>
  <si>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</si>
  <si>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</si>
  <si>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</si>
  <si>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</si>
  <si>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</si>
  <si>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</si>
  <si>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</si>
  <si>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</si>
  <si>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</si>
  <si>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</si>
  <si>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</si>
  <si>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</si>
  <si>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</si>
  <si>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</si>
  <si>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</si>
  <si>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</si>
  <si>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</si>
  <si>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</si>
  <si>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</si>
  <si>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</si>
  <si>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</si>
  <si>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</si>
  <si>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</si>
  <si>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</si>
  <si>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</si>
  <si>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</si>
  <si>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</si>
  <si>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</si>
  <si>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</si>
  <si>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</si>
  <si>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</si>
  <si>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</si>
  <si>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</si>
  <si>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</si>
  <si>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</si>
  <si>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</si>
  <si>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</si>
  <si>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</si>
  <si>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</si>
  <si>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DOAS-1</t>
  </si>
  <si>
    <t>DOAS-2</t>
  </si>
  <si>
    <t>RTU-17</t>
  </si>
  <si>
    <t>RTU-18</t>
  </si>
  <si>
    <t>RTU-19</t>
  </si>
  <si>
    <t>RTU-20</t>
  </si>
  <si>
    <t>RTU-21</t>
  </si>
  <si>
    <t>RTU-22</t>
  </si>
  <si>
    <t>EF-G1</t>
  </si>
  <si>
    <t>EF-G2</t>
  </si>
  <si>
    <t>EF-K1</t>
  </si>
  <si>
    <t>EF-K2</t>
  </si>
  <si>
    <t>EF-CC</t>
  </si>
  <si>
    <t>EF-E1</t>
  </si>
  <si>
    <t>EF-E2</t>
  </si>
  <si>
    <t>EF-R1</t>
  </si>
  <si>
    <t>EF-R2</t>
  </si>
  <si>
    <t>EF-R3</t>
  </si>
  <si>
    <t>EF-S</t>
  </si>
  <si>
    <t>SALES</t>
  </si>
  <si>
    <t>PHARM.</t>
  </si>
  <si>
    <t>OFFICES</t>
  </si>
  <si>
    <t>TLC</t>
  </si>
  <si>
    <t>VESTIBULES</t>
  </si>
  <si>
    <t>SEATING</t>
  </si>
  <si>
    <t>SALES OA</t>
  </si>
  <si>
    <t>DELI</t>
  </si>
  <si>
    <t>BAKERY</t>
  </si>
  <si>
    <t>BACKROOM</t>
  </si>
  <si>
    <t>DOCK</t>
  </si>
  <si>
    <t>BACK OFFICES</t>
  </si>
  <si>
    <t>PICKUP</t>
  </si>
  <si>
    <t>OVEN</t>
  </si>
  <si>
    <t>HOOD</t>
  </si>
  <si>
    <t>CLEANING</t>
  </si>
  <si>
    <t>ELEC.RM.</t>
  </si>
  <si>
    <t>ELEC. CLOSET</t>
  </si>
  <si>
    <t>CUST. RR</t>
  </si>
  <si>
    <t>ASSOC. RR</t>
  </si>
  <si>
    <t>RX/TLC</t>
  </si>
  <si>
    <t>SEAFOOD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</si>
</sst>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18" zoomScale="80" zoomScaleNormal="55" zoomScaleSheetLayoutView="80" workbookViewId="0">
      <selection activeCell="O41" sqref="O4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1" t="s">
        <v>34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90" t="s">
        <v>0</v>
      </c>
      <c r="D4" s="191"/>
      <c r="E4" s="179" t="s">
        <v>1</v>
      </c>
      <c r="F4" s="177"/>
      <c r="G4" s="196" t="s">
        <v>2</v>
      </c>
      <c r="H4" s="197"/>
      <c r="I4" s="188" t="s">
        <v>26</v>
      </c>
      <c r="J4" s="189"/>
      <c r="K4" s="194" t="s">
        <v>3</v>
      </c>
      <c r="L4" s="195"/>
      <c r="M4" s="192" t="s">
        <v>4</v>
      </c>
      <c r="N4" s="193"/>
      <c r="O4" s="192" t="s">
        <v>39</v>
      </c>
      <c r="P4" s="193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3">
      <c r="A6" s="75" t="s">
        <v>52</v>
      </c>
      <c r="B6" s="1" t="s">
        <v>77</v>
      </c>
      <c r="C6" s="23">
        <v>2645</v>
      </c>
      <c r="D6" s="24"/>
      <c r="E6" s="23">
        <f t="shared" ref="E6:F21" si="0">C6-G6</f>
        <v>0</v>
      </c>
      <c r="F6" s="24">
        <f t="shared" si="0"/>
        <v>0</v>
      </c>
      <c r="G6" s="25">
        <v>2645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3">
      <c r="A7" s="75" t="s">
        <v>53</v>
      </c>
      <c r="B7" s="73" t="s">
        <v>77</v>
      </c>
      <c r="C7" s="35">
        <v>2645</v>
      </c>
      <c r="D7" s="36"/>
      <c r="E7" s="35">
        <f t="shared" si="0"/>
        <v>0</v>
      </c>
      <c r="F7" s="36">
        <f t="shared" si="0"/>
        <v>0</v>
      </c>
      <c r="G7" s="37">
        <v>2645</v>
      </c>
      <c r="H7" s="38"/>
      <c r="I7" s="39">
        <f t="shared" ref="I7:J21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thickBot="1" x14ac:dyDescent="0.3">
      <c r="A8" s="104" t="s">
        <v>24</v>
      </c>
      <c r="B8" s="73" t="s">
        <v>71</v>
      </c>
      <c r="C8" s="35">
        <v>5000</v>
      </c>
      <c r="D8" s="36"/>
      <c r="E8" s="35">
        <f t="shared" si="0"/>
        <v>5000</v>
      </c>
      <c r="F8" s="36">
        <f t="shared" si="0"/>
        <v>0</v>
      </c>
      <c r="G8" s="37">
        <v>0</v>
      </c>
      <c r="H8" s="38"/>
      <c r="I8" s="39">
        <f t="shared" si="1"/>
        <v>0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 thickBot="1" x14ac:dyDescent="0.3">
      <c r="A9" s="104" t="s">
        <v>25</v>
      </c>
      <c r="B9" s="73" t="s">
        <v>71</v>
      </c>
      <c r="C9" s="35">
        <v>5000</v>
      </c>
      <c r="D9" s="36"/>
      <c r="E9" s="35">
        <f t="shared" ref="E9:E29" si="2">C9-G9</f>
        <v>5000</v>
      </c>
      <c r="F9" s="36">
        <f t="shared" si="0"/>
        <v>0</v>
      </c>
      <c r="G9" s="37">
        <v>0</v>
      </c>
      <c r="H9" s="38"/>
      <c r="I9" s="39">
        <f t="shared" ref="I9:I29" si="3">G9/C9</f>
        <v>0</v>
      </c>
      <c r="J9" s="40" t="e">
        <f t="shared" si="1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thickBot="1" x14ac:dyDescent="0.3">
      <c r="A10" s="104" t="s">
        <v>27</v>
      </c>
      <c r="B10" s="73" t="s">
        <v>71</v>
      </c>
      <c r="C10" s="35">
        <v>5000</v>
      </c>
      <c r="D10" s="36"/>
      <c r="E10" s="35">
        <f t="shared" si="2"/>
        <v>5000</v>
      </c>
      <c r="F10" s="36">
        <f t="shared" si="0"/>
        <v>0</v>
      </c>
      <c r="G10" s="37">
        <v>0</v>
      </c>
      <c r="H10" s="38"/>
      <c r="I10" s="39">
        <f t="shared" si="3"/>
        <v>0</v>
      </c>
      <c r="J10" s="40" t="e">
        <f t="shared" si="1"/>
        <v>#DIV/0!</v>
      </c>
      <c r="K10" s="41"/>
      <c r="L10" s="42"/>
      <c r="M10" s="43"/>
      <c r="N10" s="44"/>
      <c r="O10" s="45"/>
      <c r="P10" s="46"/>
      <c r="Q10" s="64"/>
      <c r="R10" s="69"/>
    </row>
    <row r="11" spans="1:18" ht="20.100000000000001" customHeight="1" thickBot="1" x14ac:dyDescent="0.3">
      <c r="A11" s="104" t="s">
        <v>28</v>
      </c>
      <c r="B11" s="73" t="s">
        <v>71</v>
      </c>
      <c r="C11" s="35">
        <v>5000</v>
      </c>
      <c r="D11" s="36"/>
      <c r="E11" s="35">
        <f t="shared" si="2"/>
        <v>5000</v>
      </c>
      <c r="F11" s="36">
        <f t="shared" si="0"/>
        <v>0</v>
      </c>
      <c r="G11" s="37">
        <v>0</v>
      </c>
      <c r="H11" s="38"/>
      <c r="I11" s="39">
        <f t="shared" si="3"/>
        <v>0</v>
      </c>
      <c r="J11" s="40" t="e">
        <f t="shared" si="1"/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thickBot="1" x14ac:dyDescent="0.3">
      <c r="A12" s="104" t="s">
        <v>40</v>
      </c>
      <c r="B12" s="73" t="s">
        <v>71</v>
      </c>
      <c r="C12" s="35">
        <v>5000</v>
      </c>
      <c r="D12" s="36"/>
      <c r="E12" s="35">
        <f t="shared" si="2"/>
        <v>5000</v>
      </c>
      <c r="F12" s="36">
        <f t="shared" si="0"/>
        <v>0</v>
      </c>
      <c r="G12" s="37">
        <v>0</v>
      </c>
      <c r="H12" s="38"/>
      <c r="I12" s="39">
        <f t="shared" si="3"/>
        <v>0</v>
      </c>
      <c r="J12" s="40" t="e">
        <f t="shared" si="1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thickBot="1" x14ac:dyDescent="0.3">
      <c r="A13" s="104" t="s">
        <v>41</v>
      </c>
      <c r="B13" s="73" t="s">
        <v>71</v>
      </c>
      <c r="C13" s="35">
        <v>5000</v>
      </c>
      <c r="D13" s="36"/>
      <c r="E13" s="35">
        <f t="shared" si="2"/>
        <v>5000</v>
      </c>
      <c r="F13" s="36">
        <f t="shared" si="0"/>
        <v>0</v>
      </c>
      <c r="G13" s="37">
        <v>0</v>
      </c>
      <c r="H13" s="38"/>
      <c r="I13" s="39">
        <f t="shared" si="3"/>
        <v>0</v>
      </c>
      <c r="J13" s="40" t="e">
        <f t="shared" si="1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thickBot="1" x14ac:dyDescent="0.3">
      <c r="A14" s="104" t="s">
        <v>42</v>
      </c>
      <c r="B14" s="73" t="s">
        <v>71</v>
      </c>
      <c r="C14" s="35">
        <v>5000</v>
      </c>
      <c r="D14" s="36"/>
      <c r="E14" s="35">
        <f t="shared" si="2"/>
        <v>5000</v>
      </c>
      <c r="F14" s="36">
        <f t="shared" si="0"/>
        <v>0</v>
      </c>
      <c r="G14" s="37">
        <v>0</v>
      </c>
      <c r="H14" s="38"/>
      <c r="I14" s="39">
        <f t="shared" si="3"/>
        <v>0</v>
      </c>
      <c r="J14" s="40" t="e">
        <f t="shared" si="1"/>
        <v>#DIV/0!</v>
      </c>
      <c r="K14" s="41"/>
      <c r="L14" s="42"/>
      <c r="M14" s="43"/>
      <c r="N14" s="44"/>
      <c r="O14" s="45"/>
      <c r="P14" s="46"/>
      <c r="Q14" s="64"/>
      <c r="R14" s="69"/>
    </row>
    <row r="15" spans="1:18" ht="20.100000000000001" customHeight="1" thickBot="1" x14ac:dyDescent="0.3">
      <c r="A15" s="104" t="s">
        <v>43</v>
      </c>
      <c r="B15" s="73" t="s">
        <v>71</v>
      </c>
      <c r="C15" s="35">
        <v>5000</v>
      </c>
      <c r="D15" s="36"/>
      <c r="E15" s="35">
        <f t="shared" si="2"/>
        <v>5000</v>
      </c>
      <c r="F15" s="36">
        <f t="shared" si="0"/>
        <v>0</v>
      </c>
      <c r="G15" s="37">
        <v>0</v>
      </c>
      <c r="H15" s="38"/>
      <c r="I15" s="39">
        <f t="shared" si="3"/>
        <v>0</v>
      </c>
      <c r="J15" s="40" t="e">
        <f t="shared" si="1"/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thickBot="1" x14ac:dyDescent="0.3">
      <c r="A16" s="104" t="s">
        <v>44</v>
      </c>
      <c r="B16" s="73" t="s">
        <v>71</v>
      </c>
      <c r="C16" s="35">
        <v>5000</v>
      </c>
      <c r="D16" s="36"/>
      <c r="E16" s="35">
        <f t="shared" si="2"/>
        <v>5000</v>
      </c>
      <c r="F16" s="36">
        <f t="shared" si="0"/>
        <v>0</v>
      </c>
      <c r="G16" s="37">
        <v>0</v>
      </c>
      <c r="H16" s="38"/>
      <c r="I16" s="39">
        <f t="shared" si="3"/>
        <v>0</v>
      </c>
      <c r="J16" s="40" t="e">
        <f t="shared" si="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thickBot="1" x14ac:dyDescent="0.3">
      <c r="A17" s="104" t="s">
        <v>45</v>
      </c>
      <c r="B17" s="73" t="s">
        <v>71</v>
      </c>
      <c r="C17" s="35">
        <v>5000</v>
      </c>
      <c r="D17" s="36"/>
      <c r="E17" s="35">
        <f t="shared" si="2"/>
        <v>5000</v>
      </c>
      <c r="F17" s="36">
        <f t="shared" si="0"/>
        <v>0</v>
      </c>
      <c r="G17" s="37">
        <v>0</v>
      </c>
      <c r="H17" s="38"/>
      <c r="I17" s="39">
        <f t="shared" si="3"/>
        <v>0</v>
      </c>
      <c r="J17" s="40" t="e">
        <f t="shared" si="1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5">
      <c r="A18" s="104" t="s">
        <v>46</v>
      </c>
      <c r="B18" s="73" t="s">
        <v>72</v>
      </c>
      <c r="C18" s="35">
        <v>4000</v>
      </c>
      <c r="D18" s="36"/>
      <c r="E18" s="35">
        <f t="shared" si="2"/>
        <v>3650</v>
      </c>
      <c r="F18" s="36">
        <f t="shared" si="0"/>
        <v>0</v>
      </c>
      <c r="G18" s="37">
        <v>350</v>
      </c>
      <c r="H18" s="38"/>
      <c r="I18" s="39">
        <f t="shared" si="3"/>
        <v>8.7499999999999994E-2</v>
      </c>
      <c r="J18" s="40" t="e">
        <f t="shared" si="1"/>
        <v>#DIV/0!</v>
      </c>
      <c r="K18" s="41"/>
      <c r="L18" s="42"/>
      <c r="M18" s="43"/>
      <c r="N18" s="44"/>
      <c r="O18" s="45"/>
      <c r="P18" s="46"/>
      <c r="Q18" s="64"/>
      <c r="R18" s="69"/>
    </row>
    <row r="19" spans="1:18" ht="20.100000000000001" customHeight="1" x14ac:dyDescent="0.25">
      <c r="A19" s="104" t="s">
        <v>47</v>
      </c>
      <c r="B19" s="74" t="s">
        <v>73</v>
      </c>
      <c r="C19" s="35">
        <v>1200</v>
      </c>
      <c r="D19" s="36"/>
      <c r="E19" s="35">
        <f t="shared" si="2"/>
        <v>1100</v>
      </c>
      <c r="F19" s="36">
        <f t="shared" si="0"/>
        <v>0</v>
      </c>
      <c r="G19" s="37">
        <v>100</v>
      </c>
      <c r="H19" s="38"/>
      <c r="I19" s="39">
        <f t="shared" si="3"/>
        <v>8.3333333333333329E-2</v>
      </c>
      <c r="J19" s="40" t="e">
        <f t="shared" si="1"/>
        <v>#DIV/0!</v>
      </c>
      <c r="K19" s="41"/>
      <c r="L19" s="42"/>
      <c r="M19" s="43"/>
      <c r="N19" s="44"/>
      <c r="O19" s="45"/>
      <c r="P19" s="46"/>
      <c r="Q19" s="64"/>
      <c r="R19" s="69"/>
    </row>
    <row r="20" spans="1:18" ht="20.100000000000001" customHeight="1" x14ac:dyDescent="0.25">
      <c r="A20" s="104" t="s">
        <v>48</v>
      </c>
      <c r="B20" s="74" t="s">
        <v>74</v>
      </c>
      <c r="C20" s="35">
        <v>1200</v>
      </c>
      <c r="D20" s="36"/>
      <c r="E20" s="35">
        <f t="shared" si="2"/>
        <v>1000</v>
      </c>
      <c r="F20" s="36">
        <f t="shared" si="0"/>
        <v>0</v>
      </c>
      <c r="G20" s="37">
        <v>200</v>
      </c>
      <c r="H20" s="38"/>
      <c r="I20" s="39">
        <f t="shared" si="3"/>
        <v>0.16666666666666666</v>
      </c>
      <c r="J20" s="40" t="e">
        <f t="shared" si="1"/>
        <v>#DIV/0!</v>
      </c>
      <c r="K20" s="41"/>
      <c r="L20" s="42"/>
      <c r="M20" s="43"/>
      <c r="N20" s="44"/>
      <c r="O20" s="45"/>
      <c r="P20" s="46"/>
      <c r="Q20" s="64"/>
      <c r="R20" s="69"/>
    </row>
    <row r="21" spans="1:18" ht="20.100000000000001" customHeight="1" x14ac:dyDescent="0.25">
      <c r="A21" s="104" t="s">
        <v>49</v>
      </c>
      <c r="B21" s="74" t="s">
        <v>75</v>
      </c>
      <c r="C21" s="35">
        <v>5000</v>
      </c>
      <c r="D21" s="36"/>
      <c r="E21" s="35">
        <f t="shared" si="2"/>
        <v>4725</v>
      </c>
      <c r="F21" s="36">
        <f t="shared" si="0"/>
        <v>0</v>
      </c>
      <c r="G21" s="37">
        <v>275</v>
      </c>
      <c r="H21" s="38"/>
      <c r="I21" s="39">
        <f t="shared" si="3"/>
        <v>5.5E-2</v>
      </c>
      <c r="J21" s="40" t="e">
        <f t="shared" si="1"/>
        <v>#DIV/0!</v>
      </c>
      <c r="K21" s="41"/>
      <c r="L21" s="42"/>
      <c r="M21" s="43"/>
      <c r="N21" s="44"/>
      <c r="O21" s="45"/>
      <c r="P21" s="46"/>
      <c r="Q21" s="64"/>
      <c r="R21" s="69"/>
    </row>
    <row r="22" spans="1:18" ht="20.100000000000001" customHeight="1" x14ac:dyDescent="0.25">
      <c r="A22" s="104" t="s">
        <v>50</v>
      </c>
      <c r="B22" s="74" t="s">
        <v>76</v>
      </c>
      <c r="C22" s="35">
        <v>2400</v>
      </c>
      <c r="D22" s="36"/>
      <c r="E22" s="35">
        <f t="shared" si="2"/>
        <v>1800</v>
      </c>
      <c r="F22" s="36">
        <f t="shared" ref="F22:F29" si="4">D22-H22</f>
        <v>0</v>
      </c>
      <c r="G22" s="37">
        <v>600</v>
      </c>
      <c r="H22" s="38"/>
      <c r="I22" s="39">
        <f t="shared" si="3"/>
        <v>0.25</v>
      </c>
      <c r="J22" s="40" t="e">
        <f t="shared" ref="J22:J23" si="5">H22/D22</f>
        <v>#DIV/0!</v>
      </c>
      <c r="K22" s="41"/>
      <c r="L22" s="42"/>
      <c r="M22" s="43"/>
      <c r="N22" s="44"/>
      <c r="O22" s="45"/>
      <c r="P22" s="46"/>
      <c r="Q22" s="64"/>
      <c r="R22" s="69"/>
    </row>
    <row r="23" spans="1:18" ht="19.5" customHeight="1" x14ac:dyDescent="0.25">
      <c r="A23" s="104" t="s">
        <v>51</v>
      </c>
      <c r="B23" s="74" t="s">
        <v>78</v>
      </c>
      <c r="C23" s="35">
        <v>4000</v>
      </c>
      <c r="D23" s="36"/>
      <c r="E23" s="35">
        <f t="shared" si="2"/>
        <v>3300</v>
      </c>
      <c r="F23" s="36">
        <f t="shared" si="4"/>
        <v>0</v>
      </c>
      <c r="G23" s="37">
        <v>700</v>
      </c>
      <c r="H23" s="38"/>
      <c r="I23" s="39">
        <f t="shared" si="3"/>
        <v>0.17499999999999999</v>
      </c>
      <c r="J23" s="40" t="e">
        <f t="shared" si="5"/>
        <v>#DIV/0!</v>
      </c>
      <c r="K23" s="41"/>
      <c r="L23" s="42"/>
      <c r="M23" s="43"/>
      <c r="N23" s="44"/>
      <c r="O23" s="45"/>
      <c r="P23" s="46"/>
      <c r="Q23" s="64"/>
      <c r="R23" s="69"/>
    </row>
    <row r="24" spans="1:18" ht="20.100000000000001" customHeight="1" x14ac:dyDescent="0.25">
      <c r="A24" s="104" t="s">
        <v>54</v>
      </c>
      <c r="B24" s="105" t="s">
        <v>79</v>
      </c>
      <c r="C24" s="116">
        <v>2050</v>
      </c>
      <c r="D24" s="117"/>
      <c r="E24" s="116">
        <f t="shared" si="2"/>
        <v>1800</v>
      </c>
      <c r="F24" s="117">
        <f t="shared" si="4"/>
        <v>0</v>
      </c>
      <c r="G24" s="106">
        <v>250</v>
      </c>
      <c r="H24" s="107"/>
      <c r="I24" s="108">
        <f t="shared" si="3"/>
        <v>0.12195121951219512</v>
      </c>
      <c r="J24" s="109" t="e">
        <f>H24/D24</f>
        <v>#DIV/0!</v>
      </c>
      <c r="K24" s="110"/>
      <c r="L24" s="111"/>
      <c r="M24" s="112"/>
      <c r="N24" s="113"/>
      <c r="O24" s="114"/>
      <c r="P24" s="115"/>
      <c r="Q24" s="71"/>
      <c r="R24" s="69"/>
    </row>
    <row r="25" spans="1:18" ht="20.100000000000001" customHeight="1" x14ac:dyDescent="0.25">
      <c r="A25" s="104" t="s">
        <v>55</v>
      </c>
      <c r="B25" s="74" t="s">
        <v>80</v>
      </c>
      <c r="C25" s="35">
        <v>2000</v>
      </c>
      <c r="D25" s="36"/>
      <c r="E25" s="35">
        <f t="shared" si="2"/>
        <v>1700</v>
      </c>
      <c r="F25" s="36">
        <f t="shared" si="4"/>
        <v>0</v>
      </c>
      <c r="G25" s="37">
        <v>300</v>
      </c>
      <c r="H25" s="38"/>
      <c r="I25" s="39">
        <f t="shared" si="3"/>
        <v>0.15</v>
      </c>
      <c r="J25" s="40" t="e">
        <f t="shared" ref="J25:J27" si="6">H25/D25</f>
        <v>#DIV/0!</v>
      </c>
      <c r="K25" s="41"/>
      <c r="L25" s="42"/>
      <c r="M25" s="43"/>
      <c r="N25" s="44"/>
      <c r="O25" s="45"/>
      <c r="P25" s="46"/>
      <c r="Q25" s="64"/>
      <c r="R25" s="69"/>
    </row>
    <row r="26" spans="1:18" ht="20.100000000000001" customHeight="1" x14ac:dyDescent="0.25">
      <c r="A26" s="104" t="s">
        <v>56</v>
      </c>
      <c r="B26" s="74" t="s">
        <v>80</v>
      </c>
      <c r="C26" s="35">
        <v>2000</v>
      </c>
      <c r="D26" s="36"/>
      <c r="E26" s="35">
        <f t="shared" si="2"/>
        <v>1700</v>
      </c>
      <c r="F26" s="36">
        <f t="shared" ref="F26:F27" si="7">D26-H26</f>
        <v>0</v>
      </c>
      <c r="G26" s="37">
        <v>300</v>
      </c>
      <c r="H26" s="38"/>
      <c r="I26" s="39">
        <f t="shared" si="3"/>
        <v>0.15</v>
      </c>
      <c r="J26" s="40" t="e">
        <f t="shared" si="6"/>
        <v>#DIV/0!</v>
      </c>
      <c r="K26" s="41"/>
      <c r="L26" s="42"/>
      <c r="M26" s="43"/>
      <c r="N26" s="44"/>
      <c r="O26" s="45"/>
      <c r="P26" s="46"/>
      <c r="Q26" s="64"/>
      <c r="R26" s="69"/>
    </row>
    <row r="27" spans="1:18" ht="20.100000000000001" customHeight="1" x14ac:dyDescent="0.25">
      <c r="A27" s="104" t="s">
        <v>57</v>
      </c>
      <c r="B27" s="74" t="s">
        <v>81</v>
      </c>
      <c r="C27" s="35">
        <v>4000</v>
      </c>
      <c r="D27" s="36"/>
      <c r="E27" s="35">
        <f t="shared" si="2"/>
        <v>3350</v>
      </c>
      <c r="F27" s="36">
        <f t="shared" si="7"/>
        <v>0</v>
      </c>
      <c r="G27" s="37">
        <v>650</v>
      </c>
      <c r="H27" s="38"/>
      <c r="I27" s="39">
        <f t="shared" si="3"/>
        <v>0.16250000000000001</v>
      </c>
      <c r="J27" s="40" t="e">
        <f t="shared" si="6"/>
        <v>#DIV/0!</v>
      </c>
      <c r="K27" s="41"/>
      <c r="L27" s="42"/>
      <c r="M27" s="43"/>
      <c r="N27" s="44"/>
      <c r="O27" s="45"/>
      <c r="P27" s="46"/>
      <c r="Q27" s="64"/>
      <c r="R27" s="69"/>
    </row>
    <row r="28" spans="1:18" ht="20.100000000000001" customHeight="1" x14ac:dyDescent="0.25">
      <c r="A28" s="104" t="s">
        <v>58</v>
      </c>
      <c r="B28" s="105" t="s">
        <v>82</v>
      </c>
      <c r="C28" s="116">
        <v>3000</v>
      </c>
      <c r="D28" s="117"/>
      <c r="E28" s="116">
        <f t="shared" si="2"/>
        <v>2650</v>
      </c>
      <c r="F28" s="117">
        <f t="shared" si="4"/>
        <v>0</v>
      </c>
      <c r="G28" s="106">
        <v>350</v>
      </c>
      <c r="H28" s="107"/>
      <c r="I28" s="108">
        <f t="shared" si="3"/>
        <v>0.11666666666666667</v>
      </c>
      <c r="J28" s="109" t="e">
        <f>H28/D28</f>
        <v>#DIV/0!</v>
      </c>
      <c r="K28" s="110"/>
      <c r="L28" s="111"/>
      <c r="M28" s="112"/>
      <c r="N28" s="113"/>
      <c r="O28" s="114"/>
      <c r="P28" s="115"/>
      <c r="Q28" s="71"/>
      <c r="R28" s="69"/>
    </row>
    <row r="29" spans="1:18" ht="20.100000000000001" customHeight="1" x14ac:dyDescent="0.25">
      <c r="A29" s="104" t="s">
        <v>59</v>
      </c>
      <c r="B29" s="74" t="s">
        <v>83</v>
      </c>
      <c r="C29" s="35">
        <v>3000</v>
      </c>
      <c r="D29" s="36"/>
      <c r="E29" s="35">
        <f t="shared" si="2"/>
        <v>2700</v>
      </c>
      <c r="F29" s="36">
        <f t="shared" si="4"/>
        <v>0</v>
      </c>
      <c r="G29" s="37">
        <v>300</v>
      </c>
      <c r="H29" s="38"/>
      <c r="I29" s="39">
        <f t="shared" si="3"/>
        <v>0.1</v>
      </c>
      <c r="J29" s="40" t="e">
        <f t="shared" ref="J29" si="8">H29/D29</f>
        <v>#DIV/0!</v>
      </c>
      <c r="K29" s="41"/>
      <c r="L29" s="42"/>
      <c r="M29" s="43"/>
      <c r="N29" s="44"/>
      <c r="O29" s="45"/>
      <c r="P29" s="46"/>
      <c r="Q29" s="64"/>
      <c r="R29" s="69"/>
    </row>
    <row r="30" spans="1:18" ht="20.100000000000001" customHeight="1" x14ac:dyDescent="0.25">
      <c r="A30" s="76" t="s">
        <v>60</v>
      </c>
      <c r="B30" s="74" t="s">
        <v>84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50">
        <v>900</v>
      </c>
      <c r="N30" s="51"/>
      <c r="O30" s="45"/>
      <c r="P30" s="46"/>
      <c r="Q30" s="64"/>
      <c r="R30" s="69"/>
    </row>
    <row r="31" spans="1:18" ht="20.100000000000001" customHeight="1" x14ac:dyDescent="0.25">
      <c r="A31" s="76" t="s">
        <v>61</v>
      </c>
      <c r="B31" s="74" t="s">
        <v>84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50">
        <v>900</v>
      </c>
      <c r="N31" s="51"/>
      <c r="O31" s="45"/>
      <c r="P31" s="46"/>
      <c r="Q31" s="64"/>
      <c r="R31" s="69"/>
    </row>
    <row r="32" spans="1:18" ht="20.100000000000001" customHeight="1" x14ac:dyDescent="0.25">
      <c r="A32" s="76" t="s">
        <v>62</v>
      </c>
      <c r="B32" s="74" t="s">
        <v>85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50">
        <v>2400</v>
      </c>
      <c r="N32" s="51"/>
      <c r="O32" s="45"/>
      <c r="P32" s="46"/>
      <c r="Q32" s="64"/>
      <c r="R32" s="69"/>
    </row>
    <row r="33" spans="1:21" ht="20.100000000000001" customHeight="1" x14ac:dyDescent="0.25">
      <c r="A33" s="76" t="s">
        <v>63</v>
      </c>
      <c r="B33" s="74" t="s">
        <v>85</v>
      </c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50">
        <v>750</v>
      </c>
      <c r="N33" s="51"/>
      <c r="O33" s="45"/>
      <c r="P33" s="46"/>
      <c r="Q33" s="64"/>
      <c r="R33" s="69"/>
    </row>
    <row r="34" spans="1:21" ht="20.100000000000001" customHeight="1" x14ac:dyDescent="0.25">
      <c r="A34" s="76" t="s">
        <v>64</v>
      </c>
      <c r="B34" s="74" t="s">
        <v>86</v>
      </c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50">
        <v>600</v>
      </c>
      <c r="N34" s="51"/>
      <c r="O34" s="45"/>
      <c r="P34" s="46"/>
      <c r="Q34" s="64"/>
      <c r="R34" s="69"/>
    </row>
    <row r="35" spans="1:21" ht="20.100000000000001" customHeight="1" x14ac:dyDescent="0.25">
      <c r="A35" s="76" t="s">
        <v>65</v>
      </c>
      <c r="B35" s="74" t="s">
        <v>87</v>
      </c>
      <c r="C35" s="52"/>
      <c r="D35" s="48"/>
      <c r="E35" s="47"/>
      <c r="F35" s="48"/>
      <c r="G35" s="41"/>
      <c r="H35" s="42"/>
      <c r="I35" s="49"/>
      <c r="J35" s="42"/>
      <c r="K35" s="41"/>
      <c r="L35" s="42"/>
      <c r="M35" s="50">
        <v>800</v>
      </c>
      <c r="N35" s="51"/>
      <c r="O35" s="45"/>
      <c r="P35" s="46"/>
      <c r="Q35" s="64"/>
      <c r="R35" s="69"/>
    </row>
    <row r="36" spans="1:21" ht="20.100000000000001" customHeight="1" x14ac:dyDescent="0.25">
      <c r="A36" s="76" t="s">
        <v>66</v>
      </c>
      <c r="B36" s="105" t="s">
        <v>88</v>
      </c>
      <c r="C36" s="118"/>
      <c r="D36" s="119"/>
      <c r="E36" s="118"/>
      <c r="F36" s="119"/>
      <c r="G36" s="110"/>
      <c r="H36" s="111"/>
      <c r="I36" s="120"/>
      <c r="J36" s="111"/>
      <c r="K36" s="110"/>
      <c r="L36" s="111"/>
      <c r="M36" s="121">
        <v>600</v>
      </c>
      <c r="N36" s="122"/>
      <c r="O36" s="114"/>
      <c r="P36" s="115"/>
      <c r="Q36" s="64"/>
      <c r="R36" s="69"/>
    </row>
    <row r="37" spans="1:21" ht="20.100000000000001" customHeight="1" x14ac:dyDescent="0.25">
      <c r="A37" s="76" t="s">
        <v>67</v>
      </c>
      <c r="B37" s="74" t="s">
        <v>90</v>
      </c>
      <c r="C37" s="47"/>
      <c r="D37" s="48"/>
      <c r="E37" s="47"/>
      <c r="F37" s="48"/>
      <c r="G37" s="41"/>
      <c r="H37" s="42"/>
      <c r="I37" s="49"/>
      <c r="J37" s="42"/>
      <c r="K37" s="41"/>
      <c r="L37" s="42"/>
      <c r="M37" s="43"/>
      <c r="N37" s="44"/>
      <c r="O37" s="53">
        <v>300</v>
      </c>
      <c r="P37" s="54"/>
      <c r="Q37" s="64"/>
      <c r="R37" s="69"/>
    </row>
    <row r="38" spans="1:21" ht="20.100000000000001" customHeight="1" x14ac:dyDescent="0.25">
      <c r="A38" s="76" t="s">
        <v>68</v>
      </c>
      <c r="B38" s="74" t="s">
        <v>89</v>
      </c>
      <c r="C38" s="47"/>
      <c r="D38" s="48"/>
      <c r="E38" s="47"/>
      <c r="F38" s="48"/>
      <c r="G38" s="41"/>
      <c r="H38" s="42"/>
      <c r="I38" s="49"/>
      <c r="J38" s="42"/>
      <c r="K38" s="41"/>
      <c r="L38" s="42"/>
      <c r="M38" s="43"/>
      <c r="N38" s="44"/>
      <c r="O38" s="53">
        <v>500</v>
      </c>
      <c r="P38" s="54"/>
      <c r="Q38" s="64"/>
      <c r="R38" s="69"/>
    </row>
    <row r="39" spans="1:21" ht="20.100000000000001" customHeight="1" x14ac:dyDescent="0.25">
      <c r="A39" s="76" t="s">
        <v>69</v>
      </c>
      <c r="B39" s="74" t="s">
        <v>91</v>
      </c>
      <c r="C39" s="47"/>
      <c r="D39" s="48"/>
      <c r="E39" s="47"/>
      <c r="F39" s="48"/>
      <c r="G39" s="41"/>
      <c r="H39" s="42"/>
      <c r="I39" s="49"/>
      <c r="J39" s="42"/>
      <c r="K39" s="41"/>
      <c r="L39" s="42"/>
      <c r="M39" s="43"/>
      <c r="N39" s="44"/>
      <c r="O39" s="53">
        <v>200</v>
      </c>
      <c r="P39" s="54"/>
      <c r="Q39" s="64"/>
      <c r="R39" s="69"/>
    </row>
    <row r="40" spans="1:21" ht="20.100000000000001" customHeight="1" thickBot="1" x14ac:dyDescent="0.3">
      <c r="A40" s="76" t="s">
        <v>70</v>
      </c>
      <c r="B40" s="74" t="s">
        <v>92</v>
      </c>
      <c r="C40" s="52"/>
      <c r="D40" s="48"/>
      <c r="E40" s="47"/>
      <c r="F40" s="48"/>
      <c r="G40" s="41"/>
      <c r="H40" s="42"/>
      <c r="I40" s="49"/>
      <c r="J40" s="42"/>
      <c r="K40" s="41"/>
      <c r="L40" s="42"/>
      <c r="M40" s="43"/>
      <c r="N40" s="44"/>
      <c r="O40" s="53">
        <v>800</v>
      </c>
      <c r="P40" s="54"/>
      <c r="Q40" s="64"/>
      <c r="R40" s="69"/>
    </row>
    <row r="41" spans="1:21" ht="20.100000000000001" customHeight="1" thickBot="1" x14ac:dyDescent="0.3">
      <c r="A41" s="198" t="s">
        <v>29</v>
      </c>
      <c r="B41" s="199"/>
      <c r="C41" s="77">
        <f t="shared" ref="C41:H41" si="9">SUM(C6:C40)</f>
        <v>89140</v>
      </c>
      <c r="D41" s="78">
        <f t="shared" si="9"/>
        <v>0</v>
      </c>
      <c r="E41" s="77">
        <f t="shared" si="9"/>
        <v>79475</v>
      </c>
      <c r="F41" s="78">
        <f t="shared" si="9"/>
        <v>0</v>
      </c>
      <c r="G41" s="79">
        <f t="shared" si="9"/>
        <v>9665</v>
      </c>
      <c r="H41" s="80">
        <f t="shared" si="9"/>
        <v>0</v>
      </c>
      <c r="I41" s="81"/>
      <c r="J41" s="82"/>
      <c r="K41" s="79">
        <f t="shared" ref="K41:P41" si="10">SUM(K6:K40)</f>
        <v>0</v>
      </c>
      <c r="L41" s="80">
        <f t="shared" si="10"/>
        <v>0</v>
      </c>
      <c r="M41" s="123">
        <f t="shared" si="10"/>
        <v>6950</v>
      </c>
      <c r="N41" s="83">
        <f t="shared" si="10"/>
        <v>0</v>
      </c>
      <c r="O41" s="84">
        <f t="shared" si="10"/>
        <v>1800</v>
      </c>
      <c r="P41" s="85">
        <f t="shared" si="10"/>
        <v>0</v>
      </c>
      <c r="Q41" s="55"/>
      <c r="R41" s="69"/>
    </row>
    <row r="42" spans="1:21" ht="20.100000000000001" customHeight="1" thickBot="1" x14ac:dyDescent="0.3">
      <c r="A42" s="66"/>
      <c r="B42" s="56"/>
      <c r="C42" s="56"/>
      <c r="D42" s="56"/>
      <c r="E42" s="56"/>
      <c r="F42" s="67"/>
      <c r="G42" s="67"/>
      <c r="H42" s="72"/>
      <c r="I42" s="72"/>
      <c r="J42" s="67"/>
      <c r="K42" s="67"/>
      <c r="L42" s="68"/>
      <c r="M42" s="68"/>
      <c r="N42" s="68"/>
      <c r="O42" s="68"/>
      <c r="P42" s="55"/>
      <c r="Q42" s="69"/>
    </row>
    <row r="43" spans="1:21" ht="20.100000000000001" customHeight="1" thickBot="1" x14ac:dyDescent="0.3">
      <c r="A43" s="99" t="s">
        <v>30</v>
      </c>
      <c r="B43" s="86"/>
      <c r="C43" s="86"/>
      <c r="D43" s="86"/>
      <c r="F43" s="171" t="s">
        <v>10</v>
      </c>
      <c r="G43" s="172"/>
      <c r="H43" s="145" t="s">
        <v>33</v>
      </c>
      <c r="I43" s="146"/>
      <c r="J43" s="147"/>
      <c r="L43" s="98" t="s">
        <v>35</v>
      </c>
      <c r="M43" s="87"/>
      <c r="N43" s="87"/>
      <c r="O43" s="87"/>
      <c r="P43" s="87"/>
      <c r="R43" s="1" t="b">
        <f>T43=U43</f>
        <v>1</v>
      </c>
      <c r="T43" s="1" t="b">
        <f>C47&lt;0</f>
        <v>0</v>
      </c>
      <c r="U43" s="1" t="b">
        <f>D47&lt;0</f>
        <v>0</v>
      </c>
    </row>
    <row r="44" spans="1:21" ht="18.75" customHeight="1" thickBot="1" x14ac:dyDescent="0.3">
      <c r="A44" s="163" t="s">
        <v>29</v>
      </c>
      <c r="B44" s="164"/>
      <c r="C44" s="89" t="s">
        <v>7</v>
      </c>
      <c r="D44" s="90" t="s">
        <v>8</v>
      </c>
      <c r="F44" s="173"/>
      <c r="G44" s="174"/>
      <c r="H44" s="148"/>
      <c r="I44" s="149"/>
      <c r="J44" s="150"/>
      <c r="L44" s="142" t="s">
        <v>38</v>
      </c>
      <c r="M44" s="142"/>
      <c r="N44" s="142"/>
      <c r="O44" s="142"/>
      <c r="P44" s="101">
        <f>IF(R43=TRUE, 1, 0)</f>
        <v>1</v>
      </c>
    </row>
    <row r="45" spans="1:21" ht="18.75" customHeight="1" x14ac:dyDescent="0.25">
      <c r="A45" s="165" t="s">
        <v>32</v>
      </c>
      <c r="B45" s="166"/>
      <c r="C45" s="91">
        <f>G41+K41</f>
        <v>9665</v>
      </c>
      <c r="D45" s="92">
        <f>H41+L41</f>
        <v>0</v>
      </c>
      <c r="F45" s="207" t="s">
        <v>11</v>
      </c>
      <c r="G45" s="208"/>
      <c r="H45" s="154"/>
      <c r="I45" s="155"/>
      <c r="J45" s="156"/>
      <c r="L45" s="143"/>
      <c r="M45" s="143"/>
      <c r="N45" s="143"/>
      <c r="O45" s="143"/>
      <c r="P45" s="103"/>
      <c r="R45" s="1" t="e">
        <f>T45=U45</f>
        <v>#DIV/0!</v>
      </c>
      <c r="T45" s="1" t="e">
        <f>H48&lt;0</f>
        <v>#DIV/0!</v>
      </c>
      <c r="U45" s="1" t="b">
        <f>D47&lt;0</f>
        <v>0</v>
      </c>
    </row>
    <row r="46" spans="1:21" ht="18.75" customHeight="1" thickBot="1" x14ac:dyDescent="0.3">
      <c r="A46" s="167" t="s">
        <v>31</v>
      </c>
      <c r="B46" s="168"/>
      <c r="C46" s="95">
        <f>M41+O41</f>
        <v>8750</v>
      </c>
      <c r="D46" s="96">
        <f>N41+P41</f>
        <v>0</v>
      </c>
      <c r="F46" s="209" t="s">
        <v>12</v>
      </c>
      <c r="G46" s="210"/>
      <c r="H46" s="157"/>
      <c r="I46" s="158"/>
      <c r="J46" s="159"/>
      <c r="L46" s="144" t="s">
        <v>36</v>
      </c>
      <c r="M46" s="144"/>
      <c r="N46" s="144"/>
      <c r="O46" s="144"/>
      <c r="P46" s="102" t="e">
        <f>IF(R45=TRUE, 1, 0)</f>
        <v>#DIV/0!</v>
      </c>
    </row>
    <row r="47" spans="1:21" ht="18.75" customHeight="1" thickBot="1" x14ac:dyDescent="0.35">
      <c r="A47" s="169" t="s">
        <v>16</v>
      </c>
      <c r="B47" s="170"/>
      <c r="C47" s="93">
        <f>C45-C46</f>
        <v>915</v>
      </c>
      <c r="D47" s="94">
        <f>D45-D46</f>
        <v>0</v>
      </c>
      <c r="F47" s="175" t="s">
        <v>13</v>
      </c>
      <c r="G47" s="176"/>
      <c r="H47" s="160"/>
      <c r="I47" s="161"/>
      <c r="J47" s="162"/>
      <c r="L47" s="143"/>
      <c r="M47" s="143"/>
      <c r="N47" s="143"/>
      <c r="O47" s="143"/>
      <c r="P47" s="103"/>
      <c r="R47" s="1" t="e">
        <f>AND(H48&gt;=-0.02, H48&lt;=0.02)</f>
        <v>#DIV/0!</v>
      </c>
    </row>
    <row r="48" spans="1:21" ht="16.5" customHeight="1" thickBot="1" x14ac:dyDescent="0.3">
      <c r="F48" s="223" t="s">
        <v>14</v>
      </c>
      <c r="G48" s="224"/>
      <c r="H48" s="151" t="e">
        <f>AVERAGE(H45:J47)</f>
        <v>#DIV/0!</v>
      </c>
      <c r="I48" s="152"/>
      <c r="J48" s="153"/>
      <c r="L48" s="140" t="s">
        <v>37</v>
      </c>
      <c r="M48" s="140"/>
      <c r="N48" s="140"/>
      <c r="O48" s="140"/>
      <c r="P48" s="97" t="e">
        <f>IF(R47=TRUE, 1, 0)</f>
        <v>#DIV/0!</v>
      </c>
    </row>
    <row r="49" spans="1:17" ht="13.6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140"/>
      <c r="M49" s="140"/>
      <c r="N49" s="140"/>
      <c r="O49" s="140"/>
      <c r="P49" s="100"/>
    </row>
    <row r="50" spans="1:17" ht="13.6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8"/>
      <c r="M50" s="58"/>
      <c r="N50" s="59"/>
      <c r="O50" s="59"/>
      <c r="P50" s="7"/>
      <c r="Q50" s="7"/>
    </row>
    <row r="51" spans="1:17" ht="13.5" customHeight="1" thickBot="1" x14ac:dyDescent="0.3">
      <c r="A51" s="3" t="s">
        <v>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4"/>
      <c r="N51" s="3"/>
      <c r="O51" s="3"/>
    </row>
    <row r="52" spans="1:17" ht="20.100000000000001" customHeight="1" x14ac:dyDescent="0.25">
      <c r="A52" s="211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3"/>
      <c r="Q52" s="70"/>
    </row>
    <row r="53" spans="1:17" ht="20.100000000000001" customHeight="1" x14ac:dyDescent="0.25">
      <c r="A53" s="214"/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6"/>
      <c r="Q53" s="70"/>
    </row>
    <row r="54" spans="1:17" ht="20.100000000000001" customHeight="1" thickBot="1" x14ac:dyDescent="0.3">
      <c r="A54" s="217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1:17" ht="20.100000000000001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3.8" thickBo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7" ht="20.100000000000001" customHeight="1" thickBot="1" x14ac:dyDescent="0.3">
      <c r="A57" s="220" t="s">
        <v>17</v>
      </c>
      <c r="B57" s="221"/>
      <c r="C57" s="221"/>
      <c r="D57" s="221"/>
      <c r="E57" s="221"/>
      <c r="F57" s="222"/>
      <c r="G57" s="56"/>
      <c r="H57" s="56"/>
      <c r="I57" s="56"/>
      <c r="J57" s="56"/>
      <c r="K57" s="56"/>
      <c r="L57" s="56"/>
      <c r="M57" s="56"/>
      <c r="N57" s="56"/>
      <c r="O57" s="56"/>
      <c r="P57" s="55"/>
      <c r="Q57" s="57"/>
    </row>
    <row r="58" spans="1:17" ht="19.2" customHeight="1" thickBot="1" x14ac:dyDescent="0.3">
      <c r="A58" s="5" t="s">
        <v>6</v>
      </c>
      <c r="B58" s="130" t="s">
        <v>22</v>
      </c>
      <c r="C58" s="131"/>
      <c r="D58" s="177" t="s">
        <v>21</v>
      </c>
      <c r="E58" s="178"/>
      <c r="F58" s="178"/>
      <c r="G58" s="179"/>
      <c r="H58" s="177" t="s">
        <v>18</v>
      </c>
      <c r="I58" s="179"/>
      <c r="J58" s="178" t="s">
        <v>19</v>
      </c>
      <c r="K58" s="178"/>
      <c r="L58" s="206" t="s">
        <v>3</v>
      </c>
      <c r="M58" s="206"/>
      <c r="N58" s="202" t="s">
        <v>4</v>
      </c>
      <c r="O58" s="203"/>
      <c r="P58" s="61" t="s">
        <v>20</v>
      </c>
    </row>
    <row r="59" spans="1:17" ht="18.75" customHeight="1" thickBot="1" x14ac:dyDescent="0.3">
      <c r="A59" s="62" t="s">
        <v>23</v>
      </c>
      <c r="B59" s="128"/>
      <c r="C59" s="129"/>
      <c r="D59" s="180"/>
      <c r="E59" s="181"/>
      <c r="F59" s="181"/>
      <c r="G59" s="182"/>
      <c r="H59" s="180"/>
      <c r="I59" s="182"/>
      <c r="J59" s="186"/>
      <c r="K59" s="187"/>
      <c r="L59" s="184"/>
      <c r="M59" s="185"/>
      <c r="N59" s="204"/>
      <c r="O59" s="205"/>
      <c r="P59" s="60">
        <f t="shared" ref="P59:P67" si="11">L59-N59</f>
        <v>0</v>
      </c>
    </row>
    <row r="60" spans="1:17" ht="18.75" customHeight="1" thickBot="1" x14ac:dyDescent="0.3">
      <c r="A60" s="63" t="s">
        <v>23</v>
      </c>
      <c r="B60" s="126"/>
      <c r="C60" s="127"/>
      <c r="D60" s="134"/>
      <c r="E60" s="135"/>
      <c r="F60" s="135"/>
      <c r="G60" s="136"/>
      <c r="H60" s="134"/>
      <c r="I60" s="136"/>
      <c r="J60" s="200"/>
      <c r="K60" s="201"/>
      <c r="L60" s="184"/>
      <c r="M60" s="185"/>
      <c r="N60" s="204"/>
      <c r="O60" s="205"/>
      <c r="P60" s="60">
        <f t="shared" si="11"/>
        <v>0</v>
      </c>
    </row>
    <row r="61" spans="1:17" ht="19.2" customHeight="1" thickBot="1" x14ac:dyDescent="0.3">
      <c r="A61" s="63" t="s">
        <v>23</v>
      </c>
      <c r="B61" s="126"/>
      <c r="C61" s="127"/>
      <c r="D61" s="134"/>
      <c r="E61" s="135"/>
      <c r="F61" s="135"/>
      <c r="G61" s="136"/>
      <c r="H61" s="134"/>
      <c r="I61" s="136"/>
      <c r="J61" s="134"/>
      <c r="K61" s="183"/>
      <c r="L61" s="137"/>
      <c r="M61" s="138"/>
      <c r="N61" s="132"/>
      <c r="O61" s="133"/>
      <c r="P61" s="60">
        <f t="shared" si="11"/>
        <v>0</v>
      </c>
    </row>
    <row r="62" spans="1:17" ht="19.5" customHeight="1" thickBot="1" x14ac:dyDescent="0.3">
      <c r="A62" s="62" t="s">
        <v>23</v>
      </c>
      <c r="B62" s="124"/>
      <c r="C62" s="125"/>
      <c r="D62" s="126"/>
      <c r="E62" s="139"/>
      <c r="F62" s="139"/>
      <c r="G62" s="127"/>
      <c r="H62" s="126"/>
      <c r="I62" s="127"/>
      <c r="J62" s="126"/>
      <c r="K62" s="127"/>
      <c r="L62" s="137"/>
      <c r="M62" s="138"/>
      <c r="N62" s="132"/>
      <c r="O62" s="133"/>
      <c r="P62" s="60">
        <f t="shared" si="11"/>
        <v>0</v>
      </c>
    </row>
    <row r="63" spans="1:17" ht="19.5" customHeight="1" thickBot="1" x14ac:dyDescent="0.3">
      <c r="A63" s="63" t="s">
        <v>23</v>
      </c>
      <c r="B63" s="126"/>
      <c r="C63" s="127"/>
      <c r="D63" s="134"/>
      <c r="E63" s="135"/>
      <c r="F63" s="135"/>
      <c r="G63" s="136"/>
      <c r="H63" s="134"/>
      <c r="I63" s="136"/>
      <c r="J63" s="134"/>
      <c r="K63" s="136"/>
      <c r="L63" s="137"/>
      <c r="M63" s="138"/>
      <c r="N63" s="132"/>
      <c r="O63" s="133"/>
      <c r="P63" s="60">
        <f t="shared" si="11"/>
        <v>0</v>
      </c>
    </row>
    <row r="64" spans="1:17" ht="19.5" customHeight="1" thickBot="1" x14ac:dyDescent="0.3">
      <c r="A64" s="63" t="s">
        <v>23</v>
      </c>
      <c r="B64" s="126"/>
      <c r="C64" s="127"/>
      <c r="D64" s="134"/>
      <c r="E64" s="135"/>
      <c r="F64" s="135"/>
      <c r="G64" s="136"/>
      <c r="H64" s="134"/>
      <c r="I64" s="136"/>
      <c r="J64" s="134"/>
      <c r="K64" s="136"/>
      <c r="L64" s="137"/>
      <c r="M64" s="138"/>
      <c r="N64" s="132"/>
      <c r="O64" s="133"/>
      <c r="P64" s="60">
        <f t="shared" si="11"/>
        <v>0</v>
      </c>
    </row>
    <row r="65" spans="1:16" ht="19.5" customHeight="1" thickBot="1" x14ac:dyDescent="0.3">
      <c r="A65" s="62" t="s">
        <v>23</v>
      </c>
      <c r="B65" s="124"/>
      <c r="C65" s="125"/>
      <c r="D65" s="126"/>
      <c r="E65" s="139"/>
      <c r="F65" s="139"/>
      <c r="G65" s="127"/>
      <c r="H65" s="126"/>
      <c r="I65" s="127"/>
      <c r="J65" s="126"/>
      <c r="K65" s="127"/>
      <c r="L65" s="137"/>
      <c r="M65" s="138"/>
      <c r="N65" s="132"/>
      <c r="O65" s="133"/>
      <c r="P65" s="60">
        <f t="shared" si="11"/>
        <v>0</v>
      </c>
    </row>
    <row r="66" spans="1:16" ht="19.5" customHeight="1" thickBot="1" x14ac:dyDescent="0.3">
      <c r="A66" s="63" t="s">
        <v>23</v>
      </c>
      <c r="B66" s="126"/>
      <c r="C66" s="127"/>
      <c r="D66" s="134"/>
      <c r="E66" s="135"/>
      <c r="F66" s="135"/>
      <c r="G66" s="136"/>
      <c r="H66" s="134"/>
      <c r="I66" s="136"/>
      <c r="J66" s="134"/>
      <c r="K66" s="136"/>
      <c r="L66" s="137"/>
      <c r="M66" s="138"/>
      <c r="N66" s="132"/>
      <c r="O66" s="133"/>
      <c r="P66" s="60">
        <f t="shared" si="11"/>
        <v>0</v>
      </c>
    </row>
    <row r="67" spans="1:16" ht="18.75" customHeight="1" x14ac:dyDescent="0.25">
      <c r="A67" s="63" t="s">
        <v>23</v>
      </c>
      <c r="B67" s="126"/>
      <c r="C67" s="127"/>
      <c r="D67" s="134"/>
      <c r="E67" s="135"/>
      <c r="F67" s="135"/>
      <c r="G67" s="136"/>
      <c r="H67" s="134"/>
      <c r="I67" s="136"/>
      <c r="J67" s="134"/>
      <c r="K67" s="136"/>
      <c r="L67" s="137"/>
      <c r="M67" s="138"/>
      <c r="N67" s="132"/>
      <c r="O67" s="133"/>
      <c r="P67" s="60">
        <f t="shared" si="11"/>
        <v>0</v>
      </c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  <row r="614" spans="12:15" x14ac:dyDescent="0.25">
      <c r="L614" s="2"/>
      <c r="M614" s="2"/>
      <c r="N614" s="2"/>
      <c r="O614" s="2"/>
    </row>
    <row r="615" spans="12:15" x14ac:dyDescent="0.25">
      <c r="L615" s="2"/>
      <c r="M615" s="2"/>
      <c r="N615" s="2"/>
      <c r="O615" s="2"/>
    </row>
    <row r="616" spans="12:15" x14ac:dyDescent="0.25">
      <c r="L616" s="2"/>
      <c r="M616" s="2"/>
      <c r="N616" s="2"/>
      <c r="O616" s="2"/>
    </row>
    <row r="617" spans="12:15" x14ac:dyDescent="0.25">
      <c r="L617" s="2"/>
      <c r="M617" s="2"/>
      <c r="N617" s="2"/>
      <c r="O617" s="2"/>
    </row>
  </sheetData>
  <mergeCells count="88">
    <mergeCell ref="A41:B41"/>
    <mergeCell ref="J60:K60"/>
    <mergeCell ref="L60:M60"/>
    <mergeCell ref="N58:O58"/>
    <mergeCell ref="N59:O59"/>
    <mergeCell ref="N60:O60"/>
    <mergeCell ref="H58:I58"/>
    <mergeCell ref="J58:K58"/>
    <mergeCell ref="L58:M58"/>
    <mergeCell ref="H60:I60"/>
    <mergeCell ref="F45:G45"/>
    <mergeCell ref="F46:G46"/>
    <mergeCell ref="A52:P54"/>
    <mergeCell ref="A57:F57"/>
    <mergeCell ref="F48:G48"/>
    <mergeCell ref="I4:J4"/>
    <mergeCell ref="C4:D4"/>
    <mergeCell ref="O4:P4"/>
    <mergeCell ref="K4:L4"/>
    <mergeCell ref="G4:H4"/>
    <mergeCell ref="E4:F4"/>
    <mergeCell ref="M4:N4"/>
    <mergeCell ref="J61:K61"/>
    <mergeCell ref="L59:M59"/>
    <mergeCell ref="H59:I59"/>
    <mergeCell ref="J59:K59"/>
    <mergeCell ref="L61:M61"/>
    <mergeCell ref="D61:G61"/>
    <mergeCell ref="D58:G58"/>
    <mergeCell ref="D59:G59"/>
    <mergeCell ref="D60:G60"/>
    <mergeCell ref="H61:I61"/>
    <mergeCell ref="N61:O61"/>
    <mergeCell ref="L48:O49"/>
    <mergeCell ref="A2:P2"/>
    <mergeCell ref="L44:O45"/>
    <mergeCell ref="L46:O47"/>
    <mergeCell ref="H43:J44"/>
    <mergeCell ref="H48:J48"/>
    <mergeCell ref="H45:J45"/>
    <mergeCell ref="H46:J46"/>
    <mergeCell ref="H47:J47"/>
    <mergeCell ref="A44:B44"/>
    <mergeCell ref="A45:B45"/>
    <mergeCell ref="A46:B46"/>
    <mergeCell ref="A47:B47"/>
    <mergeCell ref="F43:G44"/>
    <mergeCell ref="F47:G47"/>
    <mergeCell ref="N62:O62"/>
    <mergeCell ref="D63:G63"/>
    <mergeCell ref="H63:I63"/>
    <mergeCell ref="J63:K63"/>
    <mergeCell ref="L63:M63"/>
    <mergeCell ref="N63:O63"/>
    <mergeCell ref="D62:G62"/>
    <mergeCell ref="H62:I62"/>
    <mergeCell ref="J62:K62"/>
    <mergeCell ref="L62:M62"/>
    <mergeCell ref="N64:O64"/>
    <mergeCell ref="D65:G65"/>
    <mergeCell ref="H65:I65"/>
    <mergeCell ref="J65:K65"/>
    <mergeCell ref="L65:M65"/>
    <mergeCell ref="N65:O65"/>
    <mergeCell ref="D64:G64"/>
    <mergeCell ref="H64:I64"/>
    <mergeCell ref="J64:K64"/>
    <mergeCell ref="L64:M64"/>
    <mergeCell ref="N66:O66"/>
    <mergeCell ref="D67:G67"/>
    <mergeCell ref="H67:I67"/>
    <mergeCell ref="J67:K67"/>
    <mergeCell ref="L67:M67"/>
    <mergeCell ref="N67:O67"/>
    <mergeCell ref="D66:G66"/>
    <mergeCell ref="H66:I66"/>
    <mergeCell ref="J66:K66"/>
    <mergeCell ref="L66:M66"/>
    <mergeCell ref="B67:C67"/>
    <mergeCell ref="B66:C66"/>
    <mergeCell ref="B65:C65"/>
    <mergeCell ref="B64:C64"/>
    <mergeCell ref="B63:C63"/>
    <mergeCell ref="B62:C62"/>
    <mergeCell ref="B61:C61"/>
    <mergeCell ref="B60:C60"/>
    <mergeCell ref="B59:C59"/>
    <mergeCell ref="B58:C58"/>
  </mergeCells>
  <phoneticPr fontId="19" type="noConversion"/>
  <conditionalFormatting sqref="P43">
    <cfRule type="expression" priority="11">
      <formula>$R$43:$R$47=TRUE</formula>
    </cfRule>
  </conditionalFormatting>
  <conditionalFormatting sqref="P44 P46 P4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43:R47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P43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R43:R47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103A7-6626-434F-BED0-04CE25A3420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7BBFF83-C4B0-4A10-A48A-9697D467F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889DE-553E-40A4-B66D-02089B57D3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2023-10-09T01:00:21Z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