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FAA70F8A-80D9-4DD8-AE80-7EE410F0DE9C}" xr6:coauthVersionLast="47" xr6:coauthVersionMax="47" xr10:uidLastSave="{00000000-0000-0000-0000-000000000000}"/>
  <bookViews>
    <workbookView xWindow="0" yWindow="720" windowWidth="19200" windowHeight="1008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D26" i="1" l="1"/>
  <c r="D25" i="1"/>
  <c r="C26" i="1"/>
  <c r="C25" i="1"/>
  <c r="D27" i="1" l="1"/>
  <c r="C27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<sst xmlns="http://schemas.openxmlformats.org/spreadsheetml/2006/main" count="84" uniqueCount="54">
  <si>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</si>
  <si>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</si>
  <si>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</si>
  <si>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</si>
  <si>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</si>
  <si>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</si>
  <si>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</si>
  <si>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</si>
  <si>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</si>
  <si>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</si>
  <si>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</si>
  <si>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</si>
  <si>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</si>
  <si>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</si>
  <si>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</si>
  <si>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</si>
  <si>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</si>
  <si>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</si>
  <si>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</si>
  <si>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</si>
  <si>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</si>
  <si>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</si>
  <si>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</si>
  <si>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</si>
  <si>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</si>
  <si>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</si>
  <si>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</si>
  <si>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</si>
  <si>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</si>
  <si>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</si>
  <si>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</si>
  <si>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</si>
  <si>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</si>
  <si>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</si>
  <si>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</si>
  <si>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</si>
  <si>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</si>
  <si>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</si>
  <si>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</si>
  <si>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</si>
  <si>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</si>
  <si>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</si>
  <si>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</si>
  <si>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</si>
  <si>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</si>
  <si>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FCU-1</t>
  </si>
  <si>
    <t>DINING</t>
  </si>
  <si>
    <t>KITCHEN</t>
  </si>
  <si>
    <t>MANAGERS OFFICE</t>
  </si>
  <si>
    <t>HD1 GRILL</t>
  </si>
  <si>
    <t>HD2 GRILL</t>
  </si>
  <si>
    <t>HD3 FRYER</t>
  </si>
  <si>
    <t>HD4 FRYER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</si>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</sst>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55" zoomScaleNormal="55" zoomScaleSheetLayoutView="55" workbookViewId="0">
      <selection activeCell="H21" sqref="H21:J2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9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24</v>
      </c>
      <c r="B6" s="74" t="s">
        <v>46</v>
      </c>
      <c r="C6" s="23">
        <v>3500</v>
      </c>
      <c r="D6" s="24">
        <v>3648</v>
      </c>
      <c r="E6" s="23">
        <f t="shared" ref="E6:F7" si="0">C6-G6</f>
        <v>2500</v>
      </c>
      <c r="F6" s="24">
        <f t="shared" si="0"/>
        <v>2536</v>
      </c>
      <c r="G6" s="25">
        <v>1000</v>
      </c>
      <c r="H6" s="26">
        <v>1112</v>
      </c>
      <c r="I6" s="27">
        <f>G6/C6</f>
        <v>0.2857142857142857</v>
      </c>
      <c r="J6" s="28">
        <f>H6/D6</f>
        <v>0.30482456140350878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25</v>
      </c>
      <c r="B7" s="75" t="s">
        <v>47</v>
      </c>
      <c r="C7" s="35">
        <v>4800</v>
      </c>
      <c r="D7" s="36">
        <v>4511</v>
      </c>
      <c r="E7" s="35">
        <f t="shared" si="0"/>
        <v>2500</v>
      </c>
      <c r="F7" s="36">
        <f t="shared" si="0"/>
        <v>2127</v>
      </c>
      <c r="G7" s="37">
        <v>2300</v>
      </c>
      <c r="H7" s="38">
        <v>2384</v>
      </c>
      <c r="I7" s="39">
        <f t="shared" ref="I7:J7" si="1">G7/C7</f>
        <v>0.47916666666666669</v>
      </c>
      <c r="J7" s="40">
        <f t="shared" si="1"/>
        <v>0.52848592329860344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45</v>
      </c>
      <c r="B8" s="75" t="s">
        <v>48</v>
      </c>
      <c r="C8" s="35">
        <v>450</v>
      </c>
      <c r="D8" s="36">
        <v>432</v>
      </c>
      <c r="E8" s="35">
        <f t="shared" ref="E8" si="2">C8-G8</f>
        <v>400</v>
      </c>
      <c r="F8" s="36">
        <f t="shared" ref="F8" si="3">D8-H8</f>
        <v>385</v>
      </c>
      <c r="G8" s="37">
        <v>50</v>
      </c>
      <c r="H8" s="38">
        <v>47</v>
      </c>
      <c r="I8" s="39">
        <f t="shared" ref="I8" si="4">G8/C8</f>
        <v>0.1111111111111111</v>
      </c>
      <c r="J8" s="40">
        <f t="shared" ref="J8" si="5">H8/D8</f>
        <v>0.10879629629629629</v>
      </c>
      <c r="K8" s="41"/>
      <c r="L8" s="42"/>
      <c r="M8" s="43"/>
      <c r="N8" s="44"/>
      <c r="O8" s="45"/>
      <c r="P8" s="46"/>
      <c r="Q8" s="65"/>
      <c r="R8" s="70"/>
    </row>
    <row r="9" spans="1:21" ht="20.149999999999999" customHeight="1" x14ac:dyDescent="0.25">
      <c r="A9" s="77" t="s">
        <v>41</v>
      </c>
      <c r="B9" s="75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1115</v>
      </c>
      <c r="O9" s="45"/>
      <c r="P9" s="46"/>
      <c r="Q9" s="65"/>
      <c r="R9" s="70"/>
    </row>
    <row r="10" spans="1:21" ht="20.149999999999999" customHeight="1" x14ac:dyDescent="0.25">
      <c r="A10" s="77" t="s">
        <v>42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1132</v>
      </c>
      <c r="O10" s="45"/>
      <c r="P10" s="46"/>
      <c r="Q10" s="65"/>
      <c r="R10" s="70"/>
    </row>
    <row r="11" spans="1:21" ht="20.149999999999999" customHeight="1" x14ac:dyDescent="0.25">
      <c r="A11" s="77" t="s">
        <v>43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>
        <v>1088</v>
      </c>
      <c r="O11" s="45"/>
      <c r="P11" s="46"/>
      <c r="Q11" s="65"/>
      <c r="R11" s="70"/>
    </row>
    <row r="12" spans="1:21" ht="20.149999999999999" customHeight="1" x14ac:dyDescent="0.25">
      <c r="A12" s="77" t="s">
        <v>44</v>
      </c>
      <c r="B12" s="75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>
        <v>1132</v>
      </c>
      <c r="O12" s="45"/>
      <c r="P12" s="46"/>
      <c r="Q12" s="65"/>
      <c r="R12" s="70"/>
    </row>
    <row r="13" spans="1:21" ht="20.149999999999999" customHeight="1" thickBot="1" x14ac:dyDescent="0.3">
      <c r="A13" s="87" t="s">
        <v>10</v>
      </c>
      <c r="B13" s="88" t="s">
        <v>53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375</v>
      </c>
      <c r="P13" s="56">
        <v>370</v>
      </c>
      <c r="Q13" s="65"/>
      <c r="R13" s="70"/>
    </row>
    <row r="14" spans="1:21" ht="20.149999999999999" customHeight="1" thickBot="1" x14ac:dyDescent="0.3">
      <c r="A14" s="208" t="s">
        <v>27</v>
      </c>
      <c r="B14" s="209"/>
      <c r="C14" s="78">
        <f t="shared" ref="C14:H14" si="6">SUM(C6:C13)</f>
        <v>8750</v>
      </c>
      <c r="D14" s="79">
        <f t="shared" si="6"/>
        <v>8591</v>
      </c>
      <c r="E14" s="78">
        <f t="shared" si="6"/>
        <v>5400</v>
      </c>
      <c r="F14" s="79">
        <f t="shared" si="6"/>
        <v>5048</v>
      </c>
      <c r="G14" s="80">
        <f t="shared" si="6"/>
        <v>3350</v>
      </c>
      <c r="H14" s="81">
        <f t="shared" si="6"/>
        <v>3543</v>
      </c>
      <c r="I14" s="82"/>
      <c r="J14" s="83"/>
      <c r="K14" s="80">
        <f t="shared" ref="K14:P14" si="7">SUM(K6:K13)</f>
        <v>0</v>
      </c>
      <c r="L14" s="81">
        <f t="shared" si="7"/>
        <v>0</v>
      </c>
      <c r="M14" s="113">
        <f t="shared" si="7"/>
        <v>2800</v>
      </c>
      <c r="N14" s="84">
        <f t="shared" si="7"/>
        <v>4467</v>
      </c>
      <c r="O14" s="85">
        <f t="shared" si="7"/>
        <v>375</v>
      </c>
      <c r="P14" s="86">
        <f t="shared" si="7"/>
        <v>370</v>
      </c>
      <c r="Q14" s="52"/>
      <c r="R14" s="70"/>
    </row>
    <row r="15" spans="1:21" ht="20.149999999999999" customHeight="1" thickBot="1" x14ac:dyDescent="0.3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49999999999999" customHeight="1" thickBot="1" x14ac:dyDescent="0.35">
      <c r="A16" s="108" t="s">
        <v>28</v>
      </c>
      <c r="B16" s="95"/>
      <c r="C16" s="95"/>
      <c r="D16" s="95"/>
      <c r="F16" s="169" t="s">
        <v>11</v>
      </c>
      <c r="G16" s="170"/>
      <c r="H16" s="143" t="s">
        <v>31</v>
      </c>
      <c r="I16" s="144"/>
      <c r="J16" s="145"/>
      <c r="L16" s="107" t="s">
        <v>33</v>
      </c>
      <c r="M16" s="96"/>
      <c r="N16" s="96"/>
      <c r="O16" s="96"/>
      <c r="P16" s="96"/>
      <c r="R16" s="1" t="b">
        <f>T16=U16</f>
        <v>0</v>
      </c>
      <c r="T16" s="1" t="b">
        <f>C20&lt;0</f>
        <v>0</v>
      </c>
      <c r="U16" s="1" t="b">
        <f>D20&lt;0</f>
        <v>1</v>
      </c>
    </row>
    <row r="17" spans="1:21" ht="18.75" customHeight="1" thickBot="1" x14ac:dyDescent="0.3">
      <c r="A17" s="161" t="s">
        <v>27</v>
      </c>
      <c r="B17" s="162"/>
      <c r="C17" s="98" t="s">
        <v>7</v>
      </c>
      <c r="D17" s="99" t="s">
        <v>8</v>
      </c>
      <c r="F17" s="171"/>
      <c r="G17" s="172"/>
      <c r="H17" s="146"/>
      <c r="I17" s="147"/>
      <c r="J17" s="148"/>
      <c r="L17" s="140" t="s">
        <v>36</v>
      </c>
      <c r="M17" s="140"/>
      <c r="N17" s="140"/>
      <c r="O17" s="140"/>
      <c r="P17" s="110">
        <f>IF(R16=TRUE, 1, 0)</f>
        <v>0</v>
      </c>
    </row>
    <row r="18" spans="1:21" ht="18.75" customHeight="1" x14ac:dyDescent="0.35">
      <c r="A18" s="163" t="s">
        <v>30</v>
      </c>
      <c r="B18" s="164"/>
      <c r="C18" s="100">
        <f>G14+K14</f>
        <v>3350</v>
      </c>
      <c r="D18" s="101">
        <f>H14+L14</f>
        <v>3543</v>
      </c>
      <c r="F18" s="212" t="s">
        <v>12</v>
      </c>
      <c r="G18" s="213"/>
      <c r="H18" s="152">
        <v>-2.53E-2</v>
      </c>
      <c r="I18" s="153"/>
      <c r="J18" s="154"/>
      <c r="L18" s="141"/>
      <c r="M18" s="141"/>
      <c r="N18" s="141"/>
      <c r="O18" s="141"/>
      <c r="P18" s="112"/>
      <c r="R18" s="1" t="b">
        <f>T18=U18</f>
        <v>1</v>
      </c>
      <c r="T18" s="1" t="b">
        <f>H21&lt;0</f>
        <v>1</v>
      </c>
      <c r="U18" s="1" t="b">
        <f>D20&lt;0</f>
        <v>1</v>
      </c>
    </row>
    <row r="19" spans="1:21" ht="18.75" customHeight="1" thickBot="1" x14ac:dyDescent="0.4">
      <c r="A19" s="165" t="s">
        <v>29</v>
      </c>
      <c r="B19" s="166"/>
      <c r="C19" s="104">
        <f>M14+O14</f>
        <v>3175</v>
      </c>
      <c r="D19" s="105">
        <f>N14+P14</f>
        <v>4837</v>
      </c>
      <c r="F19" s="214" t="s">
        <v>13</v>
      </c>
      <c r="G19" s="215"/>
      <c r="H19" s="155"/>
      <c r="I19" s="156"/>
      <c r="J19" s="157"/>
      <c r="L19" s="142" t="s">
        <v>34</v>
      </c>
      <c r="M19" s="142"/>
      <c r="N19" s="142"/>
      <c r="O19" s="142"/>
      <c r="P19" s="111">
        <f>IF(R18=TRUE, 1, 0)</f>
        <v>1</v>
      </c>
    </row>
    <row r="20" spans="1:21" ht="18.75" customHeight="1" thickBot="1" x14ac:dyDescent="0.4">
      <c r="A20" s="167" t="s">
        <v>16</v>
      </c>
      <c r="B20" s="168"/>
      <c r="C20" s="102">
        <f>C18-C19</f>
        <v>175</v>
      </c>
      <c r="D20" s="103">
        <f>D18-D19</f>
        <v>-1294</v>
      </c>
      <c r="F20" s="173" t="s">
        <v>14</v>
      </c>
      <c r="G20" s="174"/>
      <c r="H20" s="158">
        <v>-2.3E-2</v>
      </c>
      <c r="I20" s="159"/>
      <c r="J20" s="160"/>
      <c r="L20" s="141"/>
      <c r="M20" s="141"/>
      <c r="N20" s="141"/>
      <c r="O20" s="141"/>
      <c r="P20" s="112"/>
      <c r="R20" s="1" t="b">
        <f>AND(H21&gt;=-0.02, H21&lt;=0.02)</f>
        <v>0</v>
      </c>
    </row>
    <row r="21" spans="1:21" ht="16.5" customHeight="1" thickBot="1" x14ac:dyDescent="0.3">
      <c r="F21" s="228" t="s">
        <v>15</v>
      </c>
      <c r="G21" s="229"/>
      <c r="H21" s="149">
        <f>AVERAGE(H18:J20)</f>
        <v>-2.4149999999999998E-2</v>
      </c>
      <c r="I21" s="150"/>
      <c r="J21" s="151"/>
      <c r="L21" s="138" t="s">
        <v>35</v>
      </c>
      <c r="M21" s="138"/>
      <c r="N21" s="138"/>
      <c r="O21" s="138"/>
      <c r="P21" s="106">
        <f>IF(R20=TRUE, 1, 0)</f>
        <v>0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38"/>
      <c r="M22" s="138"/>
      <c r="N22" s="138"/>
      <c r="O22" s="138"/>
      <c r="P22" s="109"/>
    </row>
    <row r="23" spans="1:21" ht="31.9" customHeight="1" thickBot="1" x14ac:dyDescent="0.3">
      <c r="A23" s="108" t="s">
        <v>38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1.9" customHeight="1" thickBot="1" x14ac:dyDescent="0.3">
      <c r="A24" s="161" t="s">
        <v>27</v>
      </c>
      <c r="B24" s="162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6.899999999999999" customHeight="1" x14ac:dyDescent="0.35">
      <c r="A25" s="202" t="s">
        <v>39</v>
      </c>
      <c r="B25" s="203"/>
      <c r="C25" s="100">
        <f>G7+G8</f>
        <v>2350</v>
      </c>
      <c r="D25" s="101">
        <f>H7+H8</f>
        <v>2431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49999999999999" customHeight="1" thickBot="1" x14ac:dyDescent="0.4">
      <c r="A26" s="204" t="s">
        <v>40</v>
      </c>
      <c r="B26" s="205"/>
      <c r="C26" s="104">
        <f>M9+M10+M11+M12</f>
        <v>2800</v>
      </c>
      <c r="D26" s="105">
        <f>N9+N10+N11+N12</f>
        <v>4467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49999999999999" customHeight="1" thickBot="1" x14ac:dyDescent="0.4">
      <c r="A27" s="206" t="s">
        <v>16</v>
      </c>
      <c r="B27" s="207"/>
      <c r="C27" s="121">
        <f>C25-C26</f>
        <v>-450</v>
      </c>
      <c r="D27" s="122">
        <f>D25-D26</f>
        <v>-2036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35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15" customHeight="1" thickBot="1" x14ac:dyDescent="0.4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49999999999999" customHeight="1" x14ac:dyDescent="0.25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8"/>
      <c r="Q30" s="71"/>
    </row>
    <row r="31" spans="1:21" ht="20.149999999999999" customHeight="1" x14ac:dyDescent="0.2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1"/>
      <c r="Q31" s="71"/>
    </row>
    <row r="32" spans="1:21" ht="20.149999999999999" customHeight="1" thickBot="1" x14ac:dyDescent="0.3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4"/>
    </row>
    <row r="33" spans="1:17" ht="20.149999999999999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49999999999999" customHeight="1" thickBot="1" x14ac:dyDescent="0.3">
      <c r="A35" s="225" t="s">
        <v>17</v>
      </c>
      <c r="B35" s="226"/>
      <c r="C35" s="226"/>
      <c r="D35" s="226"/>
      <c r="E35" s="226"/>
      <c r="F35" s="227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3">
      <c r="A36" s="5" t="s">
        <v>6</v>
      </c>
      <c r="B36" s="178" t="s">
        <v>22</v>
      </c>
      <c r="C36" s="179"/>
      <c r="D36" s="180" t="s">
        <v>21</v>
      </c>
      <c r="E36" s="181"/>
      <c r="F36" s="181"/>
      <c r="G36" s="182"/>
      <c r="H36" s="180" t="s">
        <v>18</v>
      </c>
      <c r="I36" s="182"/>
      <c r="J36" s="181" t="s">
        <v>19</v>
      </c>
      <c r="K36" s="181"/>
      <c r="L36" s="191" t="s">
        <v>3</v>
      </c>
      <c r="M36" s="191"/>
      <c r="N36" s="230" t="s">
        <v>4</v>
      </c>
      <c r="O36" s="231"/>
      <c r="P36" s="62" t="s">
        <v>20</v>
      </c>
    </row>
    <row r="37" spans="1:17" ht="18.75" customHeight="1" thickBot="1" x14ac:dyDescent="0.3">
      <c r="A37" s="63" t="s">
        <v>23</v>
      </c>
      <c r="B37" s="176"/>
      <c r="C37" s="177"/>
      <c r="D37" s="183"/>
      <c r="E37" s="184"/>
      <c r="F37" s="184"/>
      <c r="G37" s="185"/>
      <c r="H37" s="183"/>
      <c r="I37" s="185"/>
      <c r="J37" s="189"/>
      <c r="K37" s="190"/>
      <c r="L37" s="187"/>
      <c r="M37" s="188"/>
      <c r="N37" s="232"/>
      <c r="O37" s="233"/>
      <c r="P37" s="61">
        <f t="shared" ref="P37:P45" si="8">L37-N37</f>
        <v>0</v>
      </c>
    </row>
    <row r="38" spans="1:17" ht="18.75" customHeight="1" thickBot="1" x14ac:dyDescent="0.3">
      <c r="A38" s="64" t="s">
        <v>23</v>
      </c>
      <c r="B38" s="175"/>
      <c r="C38" s="175"/>
      <c r="D38" s="130"/>
      <c r="E38" s="131"/>
      <c r="F38" s="131"/>
      <c r="G38" s="132"/>
      <c r="H38" s="130"/>
      <c r="I38" s="132"/>
      <c r="J38" s="210"/>
      <c r="K38" s="211"/>
      <c r="L38" s="187"/>
      <c r="M38" s="188"/>
      <c r="N38" s="232"/>
      <c r="O38" s="233"/>
      <c r="P38" s="61">
        <f t="shared" si="8"/>
        <v>0</v>
      </c>
    </row>
    <row r="39" spans="1:17" ht="19.149999999999999" customHeight="1" thickBot="1" x14ac:dyDescent="0.3">
      <c r="A39" s="64" t="s">
        <v>23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86"/>
      <c r="L39" s="133"/>
      <c r="M39" s="134"/>
      <c r="N39" s="126"/>
      <c r="O39" s="127"/>
      <c r="P39" s="61">
        <f t="shared" si="8"/>
        <v>0</v>
      </c>
    </row>
    <row r="40" spans="1:17" ht="19.5" customHeight="1" thickBot="1" x14ac:dyDescent="0.3">
      <c r="A40" s="63" t="s">
        <v>23</v>
      </c>
      <c r="B40" s="135"/>
      <c r="C40" s="136"/>
      <c r="D40" s="128"/>
      <c r="E40" s="137"/>
      <c r="F40" s="137"/>
      <c r="G40" s="129"/>
      <c r="H40" s="128"/>
      <c r="I40" s="129"/>
      <c r="J40" s="128"/>
      <c r="K40" s="129"/>
      <c r="L40" s="133"/>
      <c r="M40" s="134"/>
      <c r="N40" s="126"/>
      <c r="O40" s="127"/>
      <c r="P40" s="61">
        <f t="shared" si="8"/>
        <v>0</v>
      </c>
    </row>
    <row r="41" spans="1:17" ht="19.5" customHeight="1" thickBot="1" x14ac:dyDescent="0.3">
      <c r="A41" s="64" t="s">
        <v>23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1">
        <f t="shared" si="8"/>
        <v>0</v>
      </c>
    </row>
    <row r="42" spans="1:17" ht="19.5" customHeight="1" thickBot="1" x14ac:dyDescent="0.3">
      <c r="A42" s="64" t="s">
        <v>23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8"/>
        <v>0</v>
      </c>
    </row>
    <row r="43" spans="1:17" ht="19.5" customHeight="1" thickBot="1" x14ac:dyDescent="0.3">
      <c r="A43" s="63" t="s">
        <v>23</v>
      </c>
      <c r="B43" s="135"/>
      <c r="C43" s="136"/>
      <c r="D43" s="128"/>
      <c r="E43" s="137"/>
      <c r="F43" s="137"/>
      <c r="G43" s="129"/>
      <c r="H43" s="128"/>
      <c r="I43" s="129"/>
      <c r="J43" s="128"/>
      <c r="K43" s="129"/>
      <c r="L43" s="133"/>
      <c r="M43" s="134"/>
      <c r="N43" s="126"/>
      <c r="O43" s="127"/>
      <c r="P43" s="61">
        <f t="shared" si="8"/>
        <v>0</v>
      </c>
    </row>
    <row r="44" spans="1:17" ht="19.5" customHeight="1" thickBot="1" x14ac:dyDescent="0.3">
      <c r="A44" s="64" t="s">
        <v>23</v>
      </c>
      <c r="B44" s="128"/>
      <c r="C44" s="129"/>
      <c r="D44" s="130"/>
      <c r="E44" s="131"/>
      <c r="F44" s="131"/>
      <c r="G44" s="132"/>
      <c r="H44" s="130"/>
      <c r="I44" s="132"/>
      <c r="J44" s="130"/>
      <c r="K44" s="132"/>
      <c r="L44" s="133"/>
      <c r="M44" s="134"/>
      <c r="N44" s="126"/>
      <c r="O44" s="127"/>
      <c r="P44" s="61">
        <f t="shared" si="8"/>
        <v>0</v>
      </c>
    </row>
    <row r="45" spans="1:17" ht="18.75" customHeight="1" x14ac:dyDescent="0.25">
      <c r="A45" s="64" t="s">
        <v>23</v>
      </c>
      <c r="B45" s="128"/>
      <c r="C45" s="129"/>
      <c r="D45" s="130"/>
      <c r="E45" s="131"/>
      <c r="F45" s="131"/>
      <c r="G45" s="132"/>
      <c r="H45" s="130"/>
      <c r="I45" s="132"/>
      <c r="J45" s="130"/>
      <c r="K45" s="132"/>
      <c r="L45" s="133"/>
      <c r="M45" s="134"/>
      <c r="N45" s="126"/>
      <c r="O45" s="127"/>
      <c r="P45" s="61">
        <f t="shared" si="8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3E5760-5F7C-46C1-BDD3-7D3067E54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2024-01-03T20:05:25Z</cp:lastPrinted>
  <dcterms:created xsi:type="dcterms:W3CDTF">2015-11-16T19:09:52Z</dcterms:created>
  <dcterms:modified xsi:type="dcterms:W3CDTF">2024-01-03T20:05:49Z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