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623\Desktop\JOBS\pICK n SAVE\EAGLE RIVER\"/>
    </mc:Choice>
  </mc:AlternateContent>
  <xr:revisionPtr revIDLastSave="0" documentId="8_{1AB8CD3A-1523-4690-9527-A64C566CDEDE}" xr6:coauthVersionLast="47" xr6:coauthVersionMax="47" xr10:uidLastSave="{00000000-0000-0000-0000-000000000000}"/>
  <bookViews>
    <workbookView xWindow="20370" yWindow="-120" windowWidth="24240" windowHeight="13140" xr2:uid="{00000000-000D-0000-FFFF-FFFF00000000}"/>
  </bookViews>
  <sheets>
    <sheet name="SUMMARY (2)" sheetId="1" r:id="rId1"/>
  </sheets>
  <definedNames>
    <definedName name="_xlnm.Print_Area" localSheetId="0">'SUMMARY (2)'!$A$1:$Q$39</definedName>
    <definedName name="Z_B8AA0815_1419_45DA_B979_4E52F8F5EA9B_.wvu.Cols" localSheetId="0" hidden="1">'SUMMARY (2)'!$Q:$Q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J8" i="1"/>
  <c r="K8" i="1"/>
  <c r="J9" i="1"/>
  <c r="K9" i="1"/>
  <c r="J10" i="1"/>
  <c r="K10" i="1"/>
  <c r="J11" i="1"/>
  <c r="K11" i="1"/>
  <c r="J12" i="1"/>
  <c r="K12" i="1"/>
  <c r="J13" i="1"/>
  <c r="K13" i="1"/>
  <c r="J14" i="1"/>
  <c r="K14" i="1"/>
  <c r="Q47" i="1" l="1"/>
  <c r="Q48" i="1"/>
  <c r="Q49" i="1"/>
  <c r="Q50" i="1"/>
  <c r="Q51" i="1"/>
  <c r="Q52" i="1"/>
  <c r="Q26" i="1" l="1"/>
  <c r="P26" i="1"/>
  <c r="O26" i="1"/>
  <c r="N26" i="1"/>
  <c r="M26" i="1"/>
  <c r="L26" i="1"/>
  <c r="I26" i="1"/>
  <c r="H26" i="1"/>
  <c r="E26" i="1"/>
  <c r="D26" i="1"/>
  <c r="I33" i="1" l="1"/>
  <c r="Q46" i="1"/>
  <c r="Q45" i="1"/>
  <c r="Q44" i="1"/>
  <c r="U30" i="1" l="1"/>
  <c r="S32" i="1"/>
  <c r="Q33" i="1" s="1"/>
  <c r="E31" i="1" l="1"/>
  <c r="D31" i="1"/>
  <c r="E30" i="1"/>
  <c r="D30" i="1"/>
  <c r="D32" i="1" l="1"/>
  <c r="U28" i="1" s="1"/>
  <c r="E32" i="1"/>
  <c r="V30" i="1" s="1"/>
  <c r="S30" i="1" s="1"/>
  <c r="K7" i="1"/>
  <c r="K6" i="1"/>
  <c r="J7" i="1"/>
  <c r="J6" i="1"/>
  <c r="V28" i="1" l="1"/>
  <c r="S28" i="1" s="1"/>
  <c r="Q29" i="1" s="1"/>
  <c r="Q31" i="1"/>
  <c r="F26" i="1" l="1"/>
  <c r="G26" i="1"/>
</calcChain>
</file>

<file path=xl/sharedStrings.xml><?xml version="1.0" encoding="utf-8"?>
<sst xmlns="http://schemas.openxmlformats.org/spreadsheetml/2006/main" count="106" uniqueCount="74">
  <si>
    <t xml:space="preserve">AIR BALANCE SCHEDULE </t>
  </si>
  <si>
    <t>TONS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</si>
  <si>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</si>
  <si>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</si>
  <si>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</si>
  <si>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</si>
  <si>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</si>
  <si>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</si>
  <si>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</si>
  <si>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</si>
  <si>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</si>
  <si>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</si>
  <si>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</si>
  <si>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</si>
  <si>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</si>
  <si>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SALES</t>
  </si>
  <si>
    <t>RTU-2</t>
  </si>
  <si>
    <t>RTU-3</t>
  </si>
  <si>
    <t>RTU-4</t>
  </si>
  <si>
    <t>RTU-5</t>
  </si>
  <si>
    <t>2ND FL OFFICE NORTH</t>
  </si>
  <si>
    <t>RTU-6</t>
  </si>
  <si>
    <t>UNKNOWN</t>
  </si>
  <si>
    <t>2ND FL OFFICE SOUTH</t>
  </si>
  <si>
    <t>RTU-7</t>
  </si>
  <si>
    <t>SOUTH VESTIBULE</t>
  </si>
  <si>
    <t>AHU-1</t>
  </si>
  <si>
    <t>BAKERY/MAIN SALES</t>
  </si>
  <si>
    <t>7020-11620</t>
  </si>
  <si>
    <t>AHU-2</t>
  </si>
  <si>
    <t>RECEIVING</t>
  </si>
  <si>
    <t>EF-5</t>
  </si>
  <si>
    <t>KH-1</t>
  </si>
  <si>
    <t>EF-6</t>
  </si>
  <si>
    <t>KH-2</t>
  </si>
  <si>
    <t>MAU-3</t>
  </si>
  <si>
    <t>MAU-4</t>
  </si>
  <si>
    <t>EF-1</t>
  </si>
  <si>
    <t>REAR RR</t>
  </si>
  <si>
    <t>EF-2</t>
  </si>
  <si>
    <t>DELI DISHWASH</t>
  </si>
  <si>
    <t>EF-8</t>
  </si>
  <si>
    <t>BAKERY OVEN</t>
  </si>
  <si>
    <t>EF-11</t>
  </si>
  <si>
    <t>FRONT RR WOMEN</t>
  </si>
  <si>
    <t>EF-12</t>
  </si>
  <si>
    <t>FRONT RR MEN</t>
  </si>
  <si>
    <t>EF-13</t>
  </si>
  <si>
    <t>2ND FL RR MEN</t>
  </si>
  <si>
    <t>EF-14</t>
  </si>
  <si>
    <t>2ND FL RR WOMEN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</si>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</sst>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4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8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39" xfId="0" applyNumberFormat="1" applyFont="1" applyBorder="1" applyAlignment="1">
      <alignment horizontal="center" vertical="center"/>
    </xf>
    <xf numFmtId="164" fontId="2" fillId="0" borderId="40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4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49" fontId="1" fillId="0" borderId="36" xfId="0" applyNumberFormat="1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48" xfId="0" applyFont="1" applyBorder="1" applyAlignment="1">
      <alignment vertical="center"/>
    </xf>
    <xf numFmtId="0" fontId="5" fillId="0" borderId="49" xfId="0" applyFont="1" applyBorder="1" applyAlignment="1">
      <alignment vertical="center"/>
    </xf>
    <xf numFmtId="0" fontId="1" fillId="0" borderId="50" xfId="0" applyFont="1" applyBorder="1" applyAlignment="1">
      <alignment horizontal="left" vertical="center"/>
    </xf>
    <xf numFmtId="0" fontId="1" fillId="0" borderId="51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3" xfId="0" applyFont="1" applyFill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7" xfId="0" applyFont="1" applyFill="1" applyBorder="1" applyAlignment="1">
      <alignment horizontal="right" vertical="center"/>
    </xf>
    <xf numFmtId="0" fontId="1" fillId="0" borderId="56" xfId="0" applyFont="1" applyBorder="1" applyAlignment="1">
      <alignment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1" fillId="0" borderId="34" xfId="0" applyNumberFormat="1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5" fillId="0" borderId="4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/>
    </xf>
    <xf numFmtId="49" fontId="1" fillId="0" borderId="37" xfId="0" applyNumberFormat="1" applyFont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5" xfId="0" applyNumberFormat="1" applyFont="1" applyBorder="1" applyAlignment="1">
      <alignment horizontal="center" vertical="center"/>
    </xf>
    <xf numFmtId="165" fontId="15" fillId="0" borderId="46" xfId="0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43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1159383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02"/>
  <sheetViews>
    <sheetView showGridLines="0" tabSelected="1" view="pageBreakPreview" zoomScale="110" zoomScaleNormal="55" zoomScaleSheetLayoutView="110" workbookViewId="0">
      <selection activeCell="L35" sqref="L35"/>
    </sheetView>
  </sheetViews>
  <sheetFormatPr defaultColWidth="9.140625" defaultRowHeight="12.75" x14ac:dyDescent="0.2"/>
  <cols>
    <col min="1" max="1" width="10.5703125" style="1" customWidth="1"/>
    <col min="2" max="2" width="8.42578125" style="1" bestFit="1" customWidth="1"/>
    <col min="3" max="3" width="18.7109375" style="1" customWidth="1"/>
    <col min="4" max="4" width="10.7109375" style="1" customWidth="1"/>
    <col min="5" max="5" width="9.7109375" style="1" customWidth="1"/>
    <col min="6" max="6" width="9.5703125" style="1" customWidth="1"/>
    <col min="7" max="7" width="10" style="1" customWidth="1"/>
    <col min="8" max="8" width="8.5703125" style="1" customWidth="1"/>
    <col min="9" max="9" width="9.28515625" style="1" customWidth="1"/>
    <col min="10" max="10" width="8.7109375" style="1" customWidth="1"/>
    <col min="11" max="11" width="8.42578125" style="1" bestFit="1" customWidth="1"/>
    <col min="12" max="12" width="8.42578125" style="1" customWidth="1"/>
    <col min="13" max="13" width="7.7109375" style="1" customWidth="1"/>
    <col min="14" max="14" width="8.28515625" style="1" customWidth="1"/>
    <col min="15" max="15" width="7.5703125" style="1" customWidth="1"/>
    <col min="16" max="16" width="8" style="1" bestFit="1" customWidth="1"/>
    <col min="17" max="17" width="9.140625" style="1" bestFit="1" customWidth="1"/>
    <col min="18" max="18" width="17.42578125" style="1" customWidth="1"/>
    <col min="19" max="22" width="9.140625" style="1" hidden="1" customWidth="1"/>
    <col min="23" max="16384" width="9.140625" style="1"/>
  </cols>
  <sheetData>
    <row r="1" spans="1:19" ht="165.75" customHeight="1" x14ac:dyDescent="0.2"/>
    <row r="2" spans="1:19" ht="21.75" customHeight="1" x14ac:dyDescent="0.25">
      <c r="A2" s="199" t="s">
        <v>0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</row>
    <row r="3" spans="1:19" ht="9.75" customHeight="1" thickBot="1" x14ac:dyDescent="0.3">
      <c r="A3" s="86"/>
      <c r="B3" s="86"/>
    </row>
    <row r="4" spans="1:19" ht="20.100000000000001" customHeight="1" thickBot="1" x14ac:dyDescent="0.25">
      <c r="A4" s="6"/>
      <c r="B4" s="238" t="s">
        <v>1</v>
      </c>
      <c r="C4" s="130" t="s">
        <v>2</v>
      </c>
      <c r="D4" s="172" t="s">
        <v>3</v>
      </c>
      <c r="E4" s="173"/>
      <c r="F4" s="147" t="s">
        <v>4</v>
      </c>
      <c r="G4" s="146"/>
      <c r="H4" s="178" t="s">
        <v>5</v>
      </c>
      <c r="I4" s="179"/>
      <c r="J4" s="170" t="s">
        <v>6</v>
      </c>
      <c r="K4" s="171"/>
      <c r="L4" s="176" t="s">
        <v>7</v>
      </c>
      <c r="M4" s="177"/>
      <c r="N4" s="174" t="s">
        <v>8</v>
      </c>
      <c r="O4" s="175"/>
      <c r="P4" s="174" t="s">
        <v>9</v>
      </c>
      <c r="Q4" s="175"/>
      <c r="R4" s="7"/>
      <c r="S4" s="63"/>
    </row>
    <row r="5" spans="1:19" ht="20.100000000000001" customHeight="1" thickBot="1" x14ac:dyDescent="0.25">
      <c r="A5" s="8" t="s">
        <v>10</v>
      </c>
      <c r="B5" s="239"/>
      <c r="C5" s="11" t="s">
        <v>11</v>
      </c>
      <c r="D5" s="9" t="s">
        <v>12</v>
      </c>
      <c r="E5" s="10" t="s">
        <v>13</v>
      </c>
      <c r="F5" s="11" t="s">
        <v>12</v>
      </c>
      <c r="G5" s="12" t="s">
        <v>13</v>
      </c>
      <c r="H5" s="13" t="s">
        <v>12</v>
      </c>
      <c r="I5" s="14" t="s">
        <v>13</v>
      </c>
      <c r="J5" s="15" t="s">
        <v>12</v>
      </c>
      <c r="K5" s="16" t="s">
        <v>13</v>
      </c>
      <c r="L5" s="17" t="s">
        <v>12</v>
      </c>
      <c r="M5" s="18" t="s">
        <v>13</v>
      </c>
      <c r="N5" s="19" t="s">
        <v>12</v>
      </c>
      <c r="O5" s="20" t="s">
        <v>13</v>
      </c>
      <c r="P5" s="19" t="s">
        <v>12</v>
      </c>
      <c r="Q5" s="20" t="s">
        <v>13</v>
      </c>
      <c r="R5" s="7"/>
      <c r="S5" s="63"/>
    </row>
    <row r="6" spans="1:19" ht="20.100000000000001" customHeight="1" thickBot="1" x14ac:dyDescent="0.25">
      <c r="A6" s="73" t="s">
        <v>14</v>
      </c>
      <c r="B6" s="123">
        <v>12.5</v>
      </c>
      <c r="C6" s="71" t="s">
        <v>15</v>
      </c>
      <c r="D6" s="21">
        <v>5000</v>
      </c>
      <c r="E6" s="22">
        <v>4688</v>
      </c>
      <c r="F6" s="21">
        <v>4000</v>
      </c>
      <c r="G6" s="22">
        <v>3742</v>
      </c>
      <c r="H6" s="23">
        <v>1000</v>
      </c>
      <c r="I6" s="24">
        <v>946</v>
      </c>
      <c r="J6" s="25">
        <f>H6/D6</f>
        <v>0.2</v>
      </c>
      <c r="K6" s="26">
        <f>I6/E6</f>
        <v>0.20179180887372014</v>
      </c>
      <c r="L6" s="27"/>
      <c r="M6" s="28"/>
      <c r="N6" s="29"/>
      <c r="O6" s="30"/>
      <c r="P6" s="31"/>
      <c r="Q6" s="32"/>
      <c r="R6" s="69"/>
      <c r="S6" s="67"/>
    </row>
    <row r="7" spans="1:19" ht="20.100000000000001" customHeight="1" thickBot="1" x14ac:dyDescent="0.25">
      <c r="A7" s="74" t="s">
        <v>16</v>
      </c>
      <c r="B7" s="124">
        <v>10</v>
      </c>
      <c r="C7" s="71" t="s">
        <v>15</v>
      </c>
      <c r="D7" s="21">
        <v>4000</v>
      </c>
      <c r="E7" s="34">
        <v>3726</v>
      </c>
      <c r="F7" s="33">
        <v>3200</v>
      </c>
      <c r="G7" s="34">
        <v>2899</v>
      </c>
      <c r="H7" s="35">
        <v>800</v>
      </c>
      <c r="I7" s="36">
        <v>827</v>
      </c>
      <c r="J7" s="37">
        <f t="shared" ref="J7:K7" si="0">H7/D7</f>
        <v>0.2</v>
      </c>
      <c r="K7" s="38">
        <f t="shared" si="0"/>
        <v>0.22195383789586687</v>
      </c>
      <c r="L7" s="39"/>
      <c r="M7" s="40"/>
      <c r="N7" s="41"/>
      <c r="O7" s="42"/>
      <c r="P7" s="43"/>
      <c r="Q7" s="44"/>
      <c r="R7" s="62"/>
      <c r="S7" s="67"/>
    </row>
    <row r="8" spans="1:19" ht="20.100000000000001" customHeight="1" x14ac:dyDescent="0.2">
      <c r="A8" s="74" t="s">
        <v>17</v>
      </c>
      <c r="B8" s="124">
        <v>10</v>
      </c>
      <c r="C8" s="71" t="s">
        <v>15</v>
      </c>
      <c r="D8" s="21">
        <v>4000</v>
      </c>
      <c r="E8" s="34">
        <v>4359</v>
      </c>
      <c r="F8" s="33">
        <v>3200</v>
      </c>
      <c r="G8" s="34">
        <v>3527</v>
      </c>
      <c r="H8" s="35">
        <v>800</v>
      </c>
      <c r="I8" s="36">
        <v>832</v>
      </c>
      <c r="J8" s="37">
        <f t="shared" ref="J8:J9" si="1">H8/D8</f>
        <v>0.2</v>
      </c>
      <c r="K8" s="38">
        <f t="shared" ref="K8:K9" si="2">I8/E8</f>
        <v>0.19086946547373251</v>
      </c>
      <c r="L8" s="39"/>
      <c r="M8" s="40"/>
      <c r="N8" s="41"/>
      <c r="O8" s="42"/>
      <c r="P8" s="43"/>
      <c r="Q8" s="44"/>
      <c r="R8" s="62"/>
      <c r="S8" s="67"/>
    </row>
    <row r="9" spans="1:19" ht="19.5" customHeight="1" x14ac:dyDescent="0.2">
      <c r="A9" s="74" t="s">
        <v>18</v>
      </c>
      <c r="B9" s="122">
        <v>12.5</v>
      </c>
      <c r="C9" s="72" t="s">
        <v>15</v>
      </c>
      <c r="D9" s="33">
        <v>5000</v>
      </c>
      <c r="E9" s="34">
        <v>4582</v>
      </c>
      <c r="F9" s="33">
        <v>1000</v>
      </c>
      <c r="G9" s="34">
        <v>3456</v>
      </c>
      <c r="H9" s="35">
        <v>1000</v>
      </c>
      <c r="I9" s="36">
        <v>1036</v>
      </c>
      <c r="J9" s="37">
        <f t="shared" si="1"/>
        <v>0.2</v>
      </c>
      <c r="K9" s="38">
        <f t="shared" si="2"/>
        <v>0.22610213880401572</v>
      </c>
      <c r="L9" s="39"/>
      <c r="M9" s="40"/>
      <c r="N9" s="41"/>
      <c r="O9" s="42"/>
      <c r="P9" s="43"/>
      <c r="Q9" s="44"/>
      <c r="R9" s="62"/>
      <c r="S9" s="67"/>
    </row>
    <row r="10" spans="1:19" ht="20.100000000000001" customHeight="1" x14ac:dyDescent="0.2">
      <c r="A10" s="102" t="s">
        <v>19</v>
      </c>
      <c r="B10" s="124">
        <v>3</v>
      </c>
      <c r="C10" s="103" t="s">
        <v>20</v>
      </c>
      <c r="D10" s="114">
        <v>1200</v>
      </c>
      <c r="E10" s="115">
        <v>1231</v>
      </c>
      <c r="F10" s="114">
        <v>1000</v>
      </c>
      <c r="G10" s="115">
        <v>1037</v>
      </c>
      <c r="H10" s="104">
        <v>200</v>
      </c>
      <c r="I10" s="105">
        <v>194</v>
      </c>
      <c r="J10" s="106">
        <f>H10/D10</f>
        <v>0.16666666666666666</v>
      </c>
      <c r="K10" s="107">
        <f>I10/E10</f>
        <v>0.15759545085296506</v>
      </c>
      <c r="L10" s="108"/>
      <c r="M10" s="109"/>
      <c r="N10" s="110"/>
      <c r="O10" s="111"/>
      <c r="P10" s="112"/>
      <c r="Q10" s="113"/>
      <c r="R10" s="69"/>
      <c r="S10" s="67"/>
    </row>
    <row r="11" spans="1:19" ht="20.100000000000001" customHeight="1" x14ac:dyDescent="0.2">
      <c r="A11" s="74" t="s">
        <v>21</v>
      </c>
      <c r="B11" s="134" t="s">
        <v>22</v>
      </c>
      <c r="C11" s="72" t="s">
        <v>23</v>
      </c>
      <c r="D11" s="129">
        <v>1500</v>
      </c>
      <c r="E11" s="34">
        <v>1504</v>
      </c>
      <c r="F11" s="33">
        <v>1200</v>
      </c>
      <c r="G11" s="34">
        <v>1504</v>
      </c>
      <c r="H11" s="35">
        <v>300</v>
      </c>
      <c r="I11" s="36">
        <v>0</v>
      </c>
      <c r="J11" s="37">
        <f t="shared" ref="J11:J13" si="3">H11/D11</f>
        <v>0.2</v>
      </c>
      <c r="K11" s="38">
        <f t="shared" ref="K11:K13" si="4">I11/E11</f>
        <v>0</v>
      </c>
      <c r="L11" s="39"/>
      <c r="M11" s="40"/>
      <c r="N11" s="41"/>
      <c r="O11" s="42"/>
      <c r="P11" s="43"/>
      <c r="Q11" s="44"/>
      <c r="R11" s="62"/>
      <c r="S11" s="67"/>
    </row>
    <row r="12" spans="1:19" ht="20.100000000000001" customHeight="1" x14ac:dyDescent="0.2">
      <c r="A12" s="74" t="s">
        <v>24</v>
      </c>
      <c r="B12" s="122">
        <v>2</v>
      </c>
      <c r="C12" s="72" t="s">
        <v>25</v>
      </c>
      <c r="D12" s="129">
        <v>700</v>
      </c>
      <c r="E12" s="34">
        <v>682</v>
      </c>
      <c r="F12" s="33">
        <v>700</v>
      </c>
      <c r="G12" s="34">
        <v>700</v>
      </c>
      <c r="H12" s="35">
        <v>0</v>
      </c>
      <c r="I12" s="36">
        <v>0</v>
      </c>
      <c r="J12" s="37">
        <f t="shared" si="3"/>
        <v>0</v>
      </c>
      <c r="K12" s="38">
        <f t="shared" si="4"/>
        <v>0</v>
      </c>
      <c r="L12" s="39"/>
      <c r="M12" s="40"/>
      <c r="N12" s="41"/>
      <c r="O12" s="42"/>
      <c r="P12" s="43"/>
      <c r="Q12" s="44"/>
      <c r="R12" s="62"/>
      <c r="S12" s="67"/>
    </row>
    <row r="13" spans="1:19" ht="20.100000000000001" customHeight="1" x14ac:dyDescent="0.2">
      <c r="A13" s="74" t="s">
        <v>26</v>
      </c>
      <c r="B13" s="134" t="s">
        <v>22</v>
      </c>
      <c r="C13" s="72" t="s">
        <v>27</v>
      </c>
      <c r="D13" s="129" t="s">
        <v>28</v>
      </c>
      <c r="E13" s="34">
        <v>7061</v>
      </c>
      <c r="F13" s="33">
        <v>5620</v>
      </c>
      <c r="G13" s="34">
        <v>5599</v>
      </c>
      <c r="H13" s="35">
        <v>1400</v>
      </c>
      <c r="I13" s="36">
        <v>1462</v>
      </c>
      <c r="J13" s="37" t="e">
        <f t="shared" si="3"/>
        <v>#VALUE!</v>
      </c>
      <c r="K13" s="38">
        <f t="shared" si="4"/>
        <v>0.20705282537884154</v>
      </c>
      <c r="L13" s="39"/>
      <c r="M13" s="40"/>
      <c r="N13" s="41"/>
      <c r="O13" s="42"/>
      <c r="P13" s="43"/>
      <c r="Q13" s="44"/>
      <c r="R13" s="62"/>
      <c r="S13" s="67"/>
    </row>
    <row r="14" spans="1:19" ht="20.100000000000001" customHeight="1" x14ac:dyDescent="0.2">
      <c r="A14" s="102" t="s">
        <v>29</v>
      </c>
      <c r="B14" s="124">
        <v>1.5</v>
      </c>
      <c r="C14" s="103" t="s">
        <v>30</v>
      </c>
      <c r="D14" s="114">
        <v>600</v>
      </c>
      <c r="E14" s="115">
        <v>631</v>
      </c>
      <c r="F14" s="114">
        <v>600</v>
      </c>
      <c r="G14" s="115">
        <v>631</v>
      </c>
      <c r="H14" s="104">
        <v>0</v>
      </c>
      <c r="I14" s="105">
        <v>0</v>
      </c>
      <c r="J14" s="106">
        <f>H14/D14</f>
        <v>0</v>
      </c>
      <c r="K14" s="107">
        <f>I14/E14</f>
        <v>0</v>
      </c>
      <c r="L14" s="108"/>
      <c r="M14" s="109"/>
      <c r="N14" s="110"/>
      <c r="O14" s="111"/>
      <c r="P14" s="112"/>
      <c r="Q14" s="113"/>
      <c r="R14" s="69"/>
      <c r="S14" s="67"/>
    </row>
    <row r="15" spans="1:19" ht="20.100000000000001" customHeight="1" x14ac:dyDescent="0.2">
      <c r="A15" s="74" t="s">
        <v>31</v>
      </c>
      <c r="B15" s="122"/>
      <c r="C15" s="72" t="s">
        <v>32</v>
      </c>
      <c r="D15" s="45"/>
      <c r="E15" s="46"/>
      <c r="F15" s="45"/>
      <c r="G15" s="46"/>
      <c r="H15" s="39"/>
      <c r="I15" s="40"/>
      <c r="J15" s="47"/>
      <c r="K15" s="40"/>
      <c r="L15" s="39"/>
      <c r="M15" s="40"/>
      <c r="N15" s="128">
        <v>2440</v>
      </c>
      <c r="O15" s="127">
        <v>4868</v>
      </c>
      <c r="P15" s="43"/>
      <c r="Q15" s="44"/>
      <c r="R15" s="62"/>
      <c r="S15" s="67"/>
    </row>
    <row r="16" spans="1:19" ht="20.100000000000001" customHeight="1" x14ac:dyDescent="0.2">
      <c r="A16" s="74" t="s">
        <v>33</v>
      </c>
      <c r="B16" s="122"/>
      <c r="C16" s="72" t="s">
        <v>34</v>
      </c>
      <c r="D16" s="45"/>
      <c r="E16" s="46"/>
      <c r="F16" s="45"/>
      <c r="G16" s="46"/>
      <c r="H16" s="39"/>
      <c r="I16" s="40"/>
      <c r="J16" s="47"/>
      <c r="K16" s="40"/>
      <c r="L16" s="39"/>
      <c r="M16" s="40"/>
      <c r="N16" s="48">
        <v>2440</v>
      </c>
      <c r="O16" s="49">
        <v>4637</v>
      </c>
      <c r="P16" s="43"/>
      <c r="Q16" s="44"/>
      <c r="R16" s="62"/>
      <c r="S16" s="67"/>
    </row>
    <row r="17" spans="1:22" ht="20.100000000000001" customHeight="1" x14ac:dyDescent="0.2">
      <c r="A17" s="74" t="s">
        <v>35</v>
      </c>
      <c r="B17" s="122"/>
      <c r="C17" s="72" t="s">
        <v>32</v>
      </c>
      <c r="D17" s="45"/>
      <c r="E17" s="46"/>
      <c r="F17" s="45"/>
      <c r="G17" s="46"/>
      <c r="H17" s="39"/>
      <c r="I17" s="40"/>
      <c r="J17" s="47"/>
      <c r="K17" s="40"/>
      <c r="L17" s="125">
        <v>1000</v>
      </c>
      <c r="M17" s="126">
        <v>1830</v>
      </c>
      <c r="N17" s="41"/>
      <c r="O17" s="42"/>
      <c r="P17" s="43"/>
      <c r="Q17" s="44"/>
      <c r="R17" s="62"/>
      <c r="S17" s="67"/>
    </row>
    <row r="18" spans="1:22" ht="20.100000000000001" customHeight="1" x14ac:dyDescent="0.2">
      <c r="A18" s="74" t="s">
        <v>36</v>
      </c>
      <c r="B18" s="122"/>
      <c r="C18" s="72" t="s">
        <v>34</v>
      </c>
      <c r="D18" s="45"/>
      <c r="E18" s="46"/>
      <c r="F18" s="45"/>
      <c r="G18" s="46"/>
      <c r="H18" s="39"/>
      <c r="I18" s="40"/>
      <c r="J18" s="47"/>
      <c r="K18" s="40"/>
      <c r="L18" s="125">
        <v>1000</v>
      </c>
      <c r="M18" s="126">
        <v>1703</v>
      </c>
      <c r="N18" s="41"/>
      <c r="O18" s="42"/>
      <c r="P18" s="43"/>
      <c r="Q18" s="44"/>
      <c r="R18" s="62"/>
      <c r="S18" s="67"/>
    </row>
    <row r="19" spans="1:22" ht="20.100000000000001" customHeight="1" x14ac:dyDescent="0.2">
      <c r="A19" s="74" t="s">
        <v>37</v>
      </c>
      <c r="B19" s="122"/>
      <c r="C19" s="72" t="s">
        <v>38</v>
      </c>
      <c r="D19" s="50"/>
      <c r="E19" s="46"/>
      <c r="F19" s="45"/>
      <c r="G19" s="46"/>
      <c r="H19" s="39"/>
      <c r="I19" s="40"/>
      <c r="J19" s="47"/>
      <c r="K19" s="40"/>
      <c r="L19" s="39"/>
      <c r="M19" s="40"/>
      <c r="N19" s="39"/>
      <c r="O19" s="40"/>
      <c r="P19" s="48">
        <v>324</v>
      </c>
      <c r="Q19" s="49">
        <v>324</v>
      </c>
      <c r="R19" s="62"/>
      <c r="S19" s="67"/>
    </row>
    <row r="20" spans="1:22" ht="20.100000000000001" customHeight="1" x14ac:dyDescent="0.2">
      <c r="A20" s="74" t="s">
        <v>39</v>
      </c>
      <c r="B20" s="124"/>
      <c r="C20" s="103" t="s">
        <v>40</v>
      </c>
      <c r="D20" s="116"/>
      <c r="E20" s="117"/>
      <c r="F20" s="116"/>
      <c r="G20" s="117"/>
      <c r="H20" s="108"/>
      <c r="I20" s="109"/>
      <c r="J20" s="118"/>
      <c r="K20" s="109"/>
      <c r="L20" s="108"/>
      <c r="M20" s="109"/>
      <c r="N20" s="108"/>
      <c r="O20" s="109"/>
      <c r="P20" s="119">
        <v>250</v>
      </c>
      <c r="Q20" s="120">
        <v>250</v>
      </c>
      <c r="R20" s="62"/>
      <c r="S20" s="67"/>
    </row>
    <row r="21" spans="1:22" ht="20.100000000000001" customHeight="1" x14ac:dyDescent="0.2">
      <c r="A21" s="74" t="s">
        <v>41</v>
      </c>
      <c r="B21" s="122"/>
      <c r="C21" s="72" t="s">
        <v>42</v>
      </c>
      <c r="D21" s="45"/>
      <c r="E21" s="46"/>
      <c r="F21" s="45"/>
      <c r="G21" s="46"/>
      <c r="H21" s="39"/>
      <c r="I21" s="40"/>
      <c r="J21" s="47"/>
      <c r="K21" s="40"/>
      <c r="L21" s="39"/>
      <c r="M21" s="40"/>
      <c r="N21" s="41"/>
      <c r="O21" s="42"/>
      <c r="P21" s="51">
        <v>1060</v>
      </c>
      <c r="Q21" s="52">
        <v>1060</v>
      </c>
      <c r="R21" s="62"/>
      <c r="S21" s="67"/>
    </row>
    <row r="22" spans="1:22" ht="20.100000000000001" customHeight="1" x14ac:dyDescent="0.2">
      <c r="A22" s="74" t="s">
        <v>43</v>
      </c>
      <c r="B22" s="122"/>
      <c r="C22" s="72" t="s">
        <v>44</v>
      </c>
      <c r="D22" s="45"/>
      <c r="E22" s="46"/>
      <c r="F22" s="45"/>
      <c r="G22" s="46"/>
      <c r="H22" s="39"/>
      <c r="I22" s="40"/>
      <c r="J22" s="47"/>
      <c r="K22" s="40"/>
      <c r="L22" s="39"/>
      <c r="M22" s="40"/>
      <c r="N22" s="41"/>
      <c r="O22" s="42"/>
      <c r="P22" s="51">
        <v>36</v>
      </c>
      <c r="Q22" s="52">
        <v>36</v>
      </c>
      <c r="R22" s="62"/>
      <c r="S22" s="67"/>
    </row>
    <row r="23" spans="1:22" ht="20.100000000000001" customHeight="1" x14ac:dyDescent="0.2">
      <c r="A23" s="74" t="s">
        <v>45</v>
      </c>
      <c r="B23" s="122"/>
      <c r="C23" s="72" t="s">
        <v>46</v>
      </c>
      <c r="D23" s="45"/>
      <c r="E23" s="46"/>
      <c r="F23" s="45"/>
      <c r="G23" s="46"/>
      <c r="H23" s="39"/>
      <c r="I23" s="40"/>
      <c r="J23" s="47"/>
      <c r="K23" s="40"/>
      <c r="L23" s="39"/>
      <c r="M23" s="40"/>
      <c r="N23" s="41"/>
      <c r="O23" s="42"/>
      <c r="P23" s="51">
        <v>62</v>
      </c>
      <c r="Q23" s="52">
        <v>62</v>
      </c>
      <c r="R23" s="62"/>
      <c r="S23" s="67"/>
    </row>
    <row r="24" spans="1:22" ht="20.100000000000001" customHeight="1" x14ac:dyDescent="0.2">
      <c r="A24" s="74" t="s">
        <v>47</v>
      </c>
      <c r="B24" s="122"/>
      <c r="C24" s="72" t="s">
        <v>48</v>
      </c>
      <c r="D24" s="45"/>
      <c r="E24" s="46"/>
      <c r="F24" s="45"/>
      <c r="G24" s="46"/>
      <c r="H24" s="39"/>
      <c r="I24" s="40"/>
      <c r="J24" s="47"/>
      <c r="K24" s="40"/>
      <c r="L24" s="39"/>
      <c r="M24" s="40"/>
      <c r="N24" s="41"/>
      <c r="O24" s="42"/>
      <c r="P24" s="51">
        <v>52</v>
      </c>
      <c r="Q24" s="52">
        <v>52</v>
      </c>
      <c r="R24" s="62"/>
      <c r="S24" s="67"/>
    </row>
    <row r="25" spans="1:22" ht="20.100000000000001" customHeight="1" thickBot="1" x14ac:dyDescent="0.25">
      <c r="A25" s="74" t="s">
        <v>49</v>
      </c>
      <c r="B25" s="122"/>
      <c r="C25" s="72" t="s">
        <v>50</v>
      </c>
      <c r="D25" s="45"/>
      <c r="E25" s="46"/>
      <c r="F25" s="45"/>
      <c r="G25" s="46"/>
      <c r="H25" s="39"/>
      <c r="I25" s="40"/>
      <c r="J25" s="47"/>
      <c r="K25" s="40"/>
      <c r="L25" s="39"/>
      <c r="M25" s="40"/>
      <c r="N25" s="41"/>
      <c r="O25" s="42"/>
      <c r="P25" s="51">
        <v>75</v>
      </c>
      <c r="Q25" s="52">
        <v>0</v>
      </c>
      <c r="R25" s="62"/>
      <c r="S25" s="67"/>
    </row>
    <row r="26" spans="1:22" ht="20.100000000000001" customHeight="1" thickBot="1" x14ac:dyDescent="0.25">
      <c r="A26" s="135" t="s">
        <v>51</v>
      </c>
      <c r="B26" s="136"/>
      <c r="C26" s="137"/>
      <c r="D26" s="75">
        <f t="shared" ref="D26:I26" si="5">SUM(D6:D25)</f>
        <v>22000</v>
      </c>
      <c r="E26" s="76">
        <f t="shared" si="5"/>
        <v>28464</v>
      </c>
      <c r="F26" s="75">
        <f t="shared" si="5"/>
        <v>20520</v>
      </c>
      <c r="G26" s="76">
        <f t="shared" si="5"/>
        <v>23095</v>
      </c>
      <c r="H26" s="77">
        <f t="shared" si="5"/>
        <v>5500</v>
      </c>
      <c r="I26" s="78">
        <f t="shared" si="5"/>
        <v>5297</v>
      </c>
      <c r="J26" s="79"/>
      <c r="K26" s="80"/>
      <c r="L26" s="77">
        <f t="shared" ref="L26:Q26" si="6">SUM(L6:L25)</f>
        <v>2000</v>
      </c>
      <c r="M26" s="78">
        <f t="shared" si="6"/>
        <v>3533</v>
      </c>
      <c r="N26" s="121">
        <f t="shared" si="6"/>
        <v>4880</v>
      </c>
      <c r="O26" s="81">
        <f t="shared" si="6"/>
        <v>9505</v>
      </c>
      <c r="P26" s="82">
        <f t="shared" si="6"/>
        <v>1859</v>
      </c>
      <c r="Q26" s="83">
        <f t="shared" si="6"/>
        <v>1784</v>
      </c>
      <c r="R26" s="53"/>
      <c r="S26" s="67"/>
    </row>
    <row r="27" spans="1:22" ht="20.100000000000001" customHeight="1" thickBot="1" x14ac:dyDescent="0.25">
      <c r="A27" s="64"/>
      <c r="B27" s="64"/>
      <c r="C27" s="54"/>
      <c r="D27" s="54"/>
      <c r="E27" s="54"/>
      <c r="F27" s="54"/>
      <c r="G27" s="65"/>
      <c r="H27" s="65"/>
      <c r="I27" s="70"/>
      <c r="J27" s="70"/>
      <c r="K27" s="65"/>
      <c r="L27" s="65"/>
      <c r="M27" s="66"/>
      <c r="N27" s="66"/>
      <c r="O27" s="66"/>
      <c r="P27" s="66"/>
      <c r="Q27" s="53"/>
      <c r="R27" s="67"/>
    </row>
    <row r="28" spans="1:22" ht="20.100000000000001" customHeight="1" thickBot="1" x14ac:dyDescent="0.25">
      <c r="A28" s="97" t="s">
        <v>52</v>
      </c>
      <c r="B28" s="97"/>
      <c r="C28" s="84"/>
      <c r="D28" s="84"/>
      <c r="E28" s="84"/>
      <c r="G28" s="229" t="s">
        <v>53</v>
      </c>
      <c r="H28" s="230"/>
      <c r="I28" s="203" t="s">
        <v>54</v>
      </c>
      <c r="J28" s="204"/>
      <c r="K28" s="205"/>
      <c r="M28" s="96" t="s">
        <v>55</v>
      </c>
      <c r="N28" s="85"/>
      <c r="O28" s="85"/>
      <c r="P28" s="85"/>
      <c r="Q28" s="85"/>
      <c r="S28" s="1" t="b">
        <f>U28=V28</f>
        <v>0</v>
      </c>
      <c r="U28" s="1" t="b">
        <f>D32&lt;0</f>
        <v>0</v>
      </c>
      <c r="V28" s="1" t="b">
        <f>E32&lt;0</f>
        <v>1</v>
      </c>
    </row>
    <row r="29" spans="1:22" ht="18.75" customHeight="1" thickBot="1" x14ac:dyDescent="0.25">
      <c r="A29" s="221" t="s">
        <v>51</v>
      </c>
      <c r="B29" s="222"/>
      <c r="C29" s="222"/>
      <c r="D29" s="87" t="s">
        <v>12</v>
      </c>
      <c r="E29" s="88" t="s">
        <v>13</v>
      </c>
      <c r="G29" s="231"/>
      <c r="H29" s="232"/>
      <c r="I29" s="206"/>
      <c r="J29" s="207"/>
      <c r="K29" s="208"/>
      <c r="M29" s="200" t="s">
        <v>56</v>
      </c>
      <c r="N29" s="200"/>
      <c r="O29" s="200"/>
      <c r="P29" s="200"/>
      <c r="Q29" s="99">
        <f>IF(S28=TRUE, 1, 0)</f>
        <v>0</v>
      </c>
    </row>
    <row r="30" spans="1:22" ht="18.75" customHeight="1" x14ac:dyDescent="0.2">
      <c r="A30" s="223" t="s">
        <v>57</v>
      </c>
      <c r="B30" s="224"/>
      <c r="C30" s="224"/>
      <c r="D30" s="89">
        <f>H26+L26</f>
        <v>7500</v>
      </c>
      <c r="E30" s="90">
        <f>I26+M26</f>
        <v>8830</v>
      </c>
      <c r="G30" s="152" t="s">
        <v>58</v>
      </c>
      <c r="H30" s="153"/>
      <c r="I30" s="212">
        <f>-"0.0237"</f>
        <v>-2.3699999999999999E-2</v>
      </c>
      <c r="J30" s="213"/>
      <c r="K30" s="214"/>
      <c r="M30" s="201"/>
      <c r="N30" s="201"/>
      <c r="O30" s="201"/>
      <c r="P30" s="201"/>
      <c r="Q30" s="101"/>
      <c r="S30" s="1" t="b">
        <f>U30=V30</f>
        <v>1</v>
      </c>
      <c r="U30" s="1" t="b">
        <f>I33&lt;0</f>
        <v>1</v>
      </c>
      <c r="V30" s="1" t="b">
        <f>E32&lt;0</f>
        <v>1</v>
      </c>
    </row>
    <row r="31" spans="1:22" ht="18.75" customHeight="1" thickBot="1" x14ac:dyDescent="0.25">
      <c r="A31" s="225" t="s">
        <v>59</v>
      </c>
      <c r="B31" s="226"/>
      <c r="C31" s="226"/>
      <c r="D31" s="93">
        <f>N26+P26</f>
        <v>6739</v>
      </c>
      <c r="E31" s="94">
        <f>O26+Q26</f>
        <v>11289</v>
      </c>
      <c r="G31" s="154" t="s">
        <v>60</v>
      </c>
      <c r="H31" s="155"/>
      <c r="I31" s="215"/>
      <c r="J31" s="216"/>
      <c r="K31" s="217"/>
      <c r="M31" s="202" t="s">
        <v>61</v>
      </c>
      <c r="N31" s="202"/>
      <c r="O31" s="202"/>
      <c r="P31" s="202"/>
      <c r="Q31" s="100">
        <f>IF(S30=TRUE, 1, 0)</f>
        <v>1</v>
      </c>
    </row>
    <row r="32" spans="1:22" ht="18.75" customHeight="1" thickBot="1" x14ac:dyDescent="0.3">
      <c r="A32" s="227" t="s">
        <v>62</v>
      </c>
      <c r="B32" s="228"/>
      <c r="C32" s="228"/>
      <c r="D32" s="91">
        <f>D30-D31</f>
        <v>761</v>
      </c>
      <c r="E32" s="92">
        <f>E30-E31</f>
        <v>-2459</v>
      </c>
      <c r="G32" s="233" t="s">
        <v>63</v>
      </c>
      <c r="H32" s="234"/>
      <c r="I32" s="218">
        <v>-2.5100000000000001E-2</v>
      </c>
      <c r="J32" s="219"/>
      <c r="K32" s="220"/>
      <c r="M32" s="201"/>
      <c r="N32" s="201"/>
      <c r="O32" s="201"/>
      <c r="P32" s="201"/>
      <c r="Q32" s="101"/>
      <c r="S32" s="1" t="b">
        <f>AND(I33&gt;=-0.02, I33&lt;=0.02)</f>
        <v>0</v>
      </c>
    </row>
    <row r="33" spans="1:18" ht="16.5" customHeight="1" thickBot="1" x14ac:dyDescent="0.25">
      <c r="G33" s="168" t="s">
        <v>64</v>
      </c>
      <c r="H33" s="169"/>
      <c r="I33" s="209">
        <f>AVERAGE(I30:K32)</f>
        <v>-2.4399999999999998E-2</v>
      </c>
      <c r="J33" s="210"/>
      <c r="K33" s="211"/>
      <c r="M33" s="198" t="s">
        <v>65</v>
      </c>
      <c r="N33" s="198"/>
      <c r="O33" s="198"/>
      <c r="P33" s="198"/>
      <c r="Q33" s="95">
        <f>IF(S32=TRUE, 1, 0)</f>
        <v>0</v>
      </c>
    </row>
    <row r="34" spans="1:18" ht="13.7" customHeight="1" x14ac:dyDescent="0.2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198"/>
      <c r="N34" s="198"/>
      <c r="O34" s="198"/>
      <c r="P34" s="198"/>
      <c r="Q34" s="98"/>
    </row>
    <row r="35" spans="1:18" ht="13.7" customHeight="1" x14ac:dyDescent="0.2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6"/>
      <c r="N35" s="56"/>
      <c r="O35" s="57"/>
      <c r="P35" s="57"/>
      <c r="Q35" s="7"/>
      <c r="R35" s="7"/>
    </row>
    <row r="36" spans="1:18" ht="13.5" customHeight="1" thickBot="1" x14ac:dyDescent="0.25">
      <c r="A36" s="3" t="s">
        <v>66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4"/>
      <c r="N36" s="4"/>
      <c r="O36" s="3"/>
      <c r="P36" s="3"/>
    </row>
    <row r="37" spans="1:18" ht="20.100000000000001" customHeight="1" x14ac:dyDescent="0.2">
      <c r="A37" s="156"/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8"/>
      <c r="R37" s="68"/>
    </row>
    <row r="38" spans="1:18" ht="20.100000000000001" customHeight="1" x14ac:dyDescent="0.2">
      <c r="A38" s="159"/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1"/>
      <c r="R38" s="68"/>
    </row>
    <row r="39" spans="1:18" ht="20.100000000000001" customHeight="1" thickBot="1" x14ac:dyDescent="0.25">
      <c r="A39" s="162"/>
      <c r="B39" s="163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4"/>
    </row>
    <row r="40" spans="1:18" ht="20.100000000000001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8" ht="13.5" thickBo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8" ht="20.100000000000001" customHeight="1" thickBot="1" x14ac:dyDescent="0.25">
      <c r="A42" s="165" t="s">
        <v>67</v>
      </c>
      <c r="B42" s="166"/>
      <c r="C42" s="166"/>
      <c r="D42" s="166"/>
      <c r="E42" s="166"/>
      <c r="F42" s="166"/>
      <c r="G42" s="167"/>
      <c r="H42" s="54"/>
      <c r="I42" s="54"/>
      <c r="J42" s="54"/>
      <c r="K42" s="54"/>
      <c r="L42" s="54"/>
      <c r="M42" s="54"/>
      <c r="N42" s="54"/>
      <c r="O42" s="54"/>
      <c r="P42" s="54"/>
      <c r="Q42" s="53"/>
      <c r="R42" s="55"/>
    </row>
    <row r="43" spans="1:18" ht="19.149999999999999" customHeight="1" thickBot="1" x14ac:dyDescent="0.25">
      <c r="A43" s="5" t="s">
        <v>10</v>
      </c>
      <c r="B43" s="131"/>
      <c r="C43" s="191" t="s">
        <v>68</v>
      </c>
      <c r="D43" s="192"/>
      <c r="E43" s="146" t="s">
        <v>69</v>
      </c>
      <c r="F43" s="148"/>
      <c r="G43" s="148"/>
      <c r="H43" s="147"/>
      <c r="I43" s="146" t="s">
        <v>70</v>
      </c>
      <c r="J43" s="147"/>
      <c r="K43" s="148" t="s">
        <v>71</v>
      </c>
      <c r="L43" s="148"/>
      <c r="M43" s="149" t="s">
        <v>7</v>
      </c>
      <c r="N43" s="149"/>
      <c r="O43" s="142" t="s">
        <v>8</v>
      </c>
      <c r="P43" s="143"/>
      <c r="Q43" s="59" t="s">
        <v>72</v>
      </c>
    </row>
    <row r="44" spans="1:18" ht="18.75" customHeight="1" thickBot="1" x14ac:dyDescent="0.25">
      <c r="A44" s="60" t="s">
        <v>73</v>
      </c>
      <c r="B44" s="132"/>
      <c r="C44" s="189"/>
      <c r="D44" s="190"/>
      <c r="E44" s="181"/>
      <c r="F44" s="195"/>
      <c r="G44" s="195"/>
      <c r="H44" s="182"/>
      <c r="I44" s="181"/>
      <c r="J44" s="182"/>
      <c r="K44" s="183"/>
      <c r="L44" s="184"/>
      <c r="M44" s="140"/>
      <c r="N44" s="141"/>
      <c r="O44" s="144"/>
      <c r="P44" s="145"/>
      <c r="Q44" s="58">
        <f t="shared" ref="Q44:Q52" si="7">M44-O44</f>
        <v>0</v>
      </c>
    </row>
    <row r="45" spans="1:18" ht="18.75" customHeight="1" thickBot="1" x14ac:dyDescent="0.25">
      <c r="A45" s="61" t="s">
        <v>73</v>
      </c>
      <c r="B45" s="61"/>
      <c r="C45" s="188"/>
      <c r="D45" s="188"/>
      <c r="E45" s="150"/>
      <c r="F45" s="187"/>
      <c r="G45" s="187"/>
      <c r="H45" s="151"/>
      <c r="I45" s="150"/>
      <c r="J45" s="151"/>
      <c r="K45" s="138"/>
      <c r="L45" s="139"/>
      <c r="M45" s="140"/>
      <c r="N45" s="141"/>
      <c r="O45" s="144"/>
      <c r="P45" s="145"/>
      <c r="Q45" s="58">
        <f t="shared" si="7"/>
        <v>0</v>
      </c>
    </row>
    <row r="46" spans="1:18" ht="19.149999999999999" customHeight="1" thickBot="1" x14ac:dyDescent="0.25">
      <c r="A46" s="61" t="s">
        <v>73</v>
      </c>
      <c r="B46" s="133"/>
      <c r="C46" s="193"/>
      <c r="D46" s="194"/>
      <c r="E46" s="150"/>
      <c r="F46" s="187"/>
      <c r="G46" s="187"/>
      <c r="H46" s="151"/>
      <c r="I46" s="150"/>
      <c r="J46" s="151"/>
      <c r="K46" s="150"/>
      <c r="L46" s="180"/>
      <c r="M46" s="185"/>
      <c r="N46" s="186"/>
      <c r="O46" s="196"/>
      <c r="P46" s="197"/>
      <c r="Q46" s="58">
        <f t="shared" si="7"/>
        <v>0</v>
      </c>
    </row>
    <row r="47" spans="1:18" ht="19.5" customHeight="1" thickBot="1" x14ac:dyDescent="0.25">
      <c r="A47" s="60" t="s">
        <v>73</v>
      </c>
      <c r="B47" s="132"/>
      <c r="C47" s="235"/>
      <c r="D47" s="236"/>
      <c r="E47" s="193"/>
      <c r="F47" s="237"/>
      <c r="G47" s="237"/>
      <c r="H47" s="194"/>
      <c r="I47" s="193"/>
      <c r="J47" s="194"/>
      <c r="K47" s="193"/>
      <c r="L47" s="194"/>
      <c r="M47" s="185"/>
      <c r="N47" s="186"/>
      <c r="O47" s="196"/>
      <c r="P47" s="197"/>
      <c r="Q47" s="58">
        <f t="shared" si="7"/>
        <v>0</v>
      </c>
    </row>
    <row r="48" spans="1:18" ht="19.5" customHeight="1" thickBot="1" x14ac:dyDescent="0.25">
      <c r="A48" s="61" t="s">
        <v>73</v>
      </c>
      <c r="B48" s="133"/>
      <c r="C48" s="193"/>
      <c r="D48" s="194"/>
      <c r="E48" s="150"/>
      <c r="F48" s="187"/>
      <c r="G48" s="187"/>
      <c r="H48" s="151"/>
      <c r="I48" s="150"/>
      <c r="J48" s="151"/>
      <c r="K48" s="150"/>
      <c r="L48" s="151"/>
      <c r="M48" s="185"/>
      <c r="N48" s="186"/>
      <c r="O48" s="196"/>
      <c r="P48" s="197"/>
      <c r="Q48" s="58">
        <f t="shared" si="7"/>
        <v>0</v>
      </c>
    </row>
    <row r="49" spans="1:17" ht="19.5" customHeight="1" thickBot="1" x14ac:dyDescent="0.25">
      <c r="A49" s="61" t="s">
        <v>73</v>
      </c>
      <c r="B49" s="133"/>
      <c r="C49" s="193"/>
      <c r="D49" s="194"/>
      <c r="E49" s="150"/>
      <c r="F49" s="187"/>
      <c r="G49" s="187"/>
      <c r="H49" s="151"/>
      <c r="I49" s="150"/>
      <c r="J49" s="151"/>
      <c r="K49" s="150"/>
      <c r="L49" s="151"/>
      <c r="M49" s="185"/>
      <c r="N49" s="186"/>
      <c r="O49" s="196"/>
      <c r="P49" s="197"/>
      <c r="Q49" s="58">
        <f t="shared" si="7"/>
        <v>0</v>
      </c>
    </row>
    <row r="50" spans="1:17" ht="19.5" customHeight="1" thickBot="1" x14ac:dyDescent="0.25">
      <c r="A50" s="60" t="s">
        <v>73</v>
      </c>
      <c r="B50" s="132"/>
      <c r="C50" s="235"/>
      <c r="D50" s="236"/>
      <c r="E50" s="193"/>
      <c r="F50" s="237"/>
      <c r="G50" s="237"/>
      <c r="H50" s="194"/>
      <c r="I50" s="193"/>
      <c r="J50" s="194"/>
      <c r="K50" s="193"/>
      <c r="L50" s="194"/>
      <c r="M50" s="185"/>
      <c r="N50" s="186"/>
      <c r="O50" s="196"/>
      <c r="P50" s="197"/>
      <c r="Q50" s="58">
        <f t="shared" si="7"/>
        <v>0</v>
      </c>
    </row>
    <row r="51" spans="1:17" ht="19.5" customHeight="1" thickBot="1" x14ac:dyDescent="0.25">
      <c r="A51" s="61" t="s">
        <v>73</v>
      </c>
      <c r="B51" s="133"/>
      <c r="C51" s="193"/>
      <c r="D51" s="194"/>
      <c r="E51" s="150"/>
      <c r="F51" s="187"/>
      <c r="G51" s="187"/>
      <c r="H51" s="151"/>
      <c r="I51" s="150"/>
      <c r="J51" s="151"/>
      <c r="K51" s="150"/>
      <c r="L51" s="151"/>
      <c r="M51" s="185"/>
      <c r="N51" s="186"/>
      <c r="O51" s="196"/>
      <c r="P51" s="197"/>
      <c r="Q51" s="58">
        <f t="shared" si="7"/>
        <v>0</v>
      </c>
    </row>
    <row r="52" spans="1:17" ht="18.75" customHeight="1" x14ac:dyDescent="0.2">
      <c r="A52" s="61" t="s">
        <v>73</v>
      </c>
      <c r="B52" s="133"/>
      <c r="C52" s="193"/>
      <c r="D52" s="194"/>
      <c r="E52" s="150"/>
      <c r="F52" s="187"/>
      <c r="G52" s="187"/>
      <c r="H52" s="151"/>
      <c r="I52" s="150"/>
      <c r="J52" s="151"/>
      <c r="K52" s="150"/>
      <c r="L52" s="151"/>
      <c r="M52" s="185"/>
      <c r="N52" s="186"/>
      <c r="O52" s="196"/>
      <c r="P52" s="197"/>
      <c r="Q52" s="58">
        <f t="shared" si="7"/>
        <v>0</v>
      </c>
    </row>
    <row r="53" spans="1:17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7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7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7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7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7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7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7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7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7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7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7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6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6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1:16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1:16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6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6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6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6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6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6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6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6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6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6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6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6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6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6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1:16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1:16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1:16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1:16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1:16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1:16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1:16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1:16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spans="1:16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1:16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spans="1:16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spans="1:16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spans="1:16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spans="1:16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spans="1:16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spans="1:16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spans="1:16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spans="1:16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spans="1:16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spans="1:16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 spans="1:16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spans="1:16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spans="1:16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spans="1:16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spans="1:16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spans="1:16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 spans="1:16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spans="1:16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spans="1:16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spans="1:16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spans="1:16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 spans="1:16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 spans="1:16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 spans="1:16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</row>
    <row r="253" spans="1:16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</row>
    <row r="254" spans="1:16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</row>
    <row r="255" spans="1:16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</row>
    <row r="256" spans="1:16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</row>
    <row r="257" spans="1:16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</row>
    <row r="258" spans="1:16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</row>
    <row r="259" spans="1:16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</row>
    <row r="260" spans="1:16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</row>
    <row r="261" spans="1:16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</row>
    <row r="262" spans="1:16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</row>
    <row r="263" spans="1:16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</row>
    <row r="264" spans="1:16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</row>
    <row r="265" spans="1:16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</row>
    <row r="266" spans="1:16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</row>
    <row r="267" spans="1:16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</row>
    <row r="268" spans="1:16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</row>
    <row r="269" spans="1:16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</row>
    <row r="270" spans="1:16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</row>
    <row r="271" spans="1:16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</row>
    <row r="272" spans="1:16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</row>
    <row r="273" spans="1:16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</row>
    <row r="274" spans="1:16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</row>
    <row r="275" spans="1:16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</row>
    <row r="276" spans="1:16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</row>
    <row r="277" spans="1:16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</row>
    <row r="278" spans="1:16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</row>
    <row r="279" spans="1:16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</row>
    <row r="280" spans="1:16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</row>
    <row r="281" spans="1:16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</row>
    <row r="282" spans="1:16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</row>
    <row r="283" spans="1:16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</row>
    <row r="284" spans="1:16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</row>
    <row r="285" spans="1:16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</row>
    <row r="286" spans="1:16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</row>
    <row r="287" spans="1:16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</row>
    <row r="288" spans="1:16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</row>
    <row r="289" spans="1:16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</row>
    <row r="290" spans="1:16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</row>
    <row r="291" spans="1:16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</row>
    <row r="292" spans="1:16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</row>
    <row r="293" spans="1:16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</row>
    <row r="294" spans="1:16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</row>
    <row r="295" spans="1:16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</row>
    <row r="296" spans="1:16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</row>
    <row r="297" spans="1:16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</row>
    <row r="298" spans="1:16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</row>
    <row r="299" spans="1:16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</row>
    <row r="300" spans="1:16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</row>
    <row r="301" spans="1:16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</row>
    <row r="302" spans="1:16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</row>
    <row r="303" spans="1:16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</row>
    <row r="304" spans="1:16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</row>
    <row r="305" spans="1:16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</row>
    <row r="306" spans="1:16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</row>
    <row r="307" spans="1:16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</row>
    <row r="308" spans="1:16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</row>
    <row r="309" spans="1:16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</row>
    <row r="310" spans="1:16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</row>
    <row r="311" spans="1:16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</row>
    <row r="312" spans="1:16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</row>
    <row r="313" spans="1:16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</row>
    <row r="314" spans="1:16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</row>
    <row r="315" spans="1:16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</row>
    <row r="316" spans="1:16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</row>
    <row r="317" spans="1:16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</row>
    <row r="318" spans="1:16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</row>
    <row r="319" spans="1:16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</row>
    <row r="320" spans="1:16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</row>
    <row r="321" spans="1:16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</row>
    <row r="322" spans="1:16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</row>
    <row r="323" spans="1:16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</row>
    <row r="324" spans="1:16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</row>
    <row r="325" spans="1:16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</row>
    <row r="326" spans="1:16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</row>
    <row r="327" spans="1:16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</row>
    <row r="328" spans="1:16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</row>
    <row r="329" spans="1:16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</row>
    <row r="330" spans="1:16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</row>
    <row r="331" spans="1:16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</row>
    <row r="332" spans="1:16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</row>
    <row r="333" spans="1:16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</row>
    <row r="334" spans="1:16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</row>
    <row r="335" spans="1:16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</row>
    <row r="336" spans="1:16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</row>
    <row r="337" spans="1:16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</row>
    <row r="338" spans="1:16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</row>
    <row r="339" spans="1:16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</row>
    <row r="340" spans="1:16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</row>
    <row r="341" spans="1:16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</row>
    <row r="342" spans="1:16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</row>
    <row r="343" spans="1:16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</row>
    <row r="344" spans="1:16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</row>
    <row r="345" spans="1:16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</row>
    <row r="346" spans="1:16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</row>
    <row r="347" spans="1:16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</row>
    <row r="348" spans="1:16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</row>
    <row r="349" spans="1:16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</row>
    <row r="350" spans="1:16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</row>
    <row r="351" spans="1:16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</row>
    <row r="352" spans="1:16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</row>
    <row r="353" spans="1:16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</row>
    <row r="354" spans="1:16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</row>
    <row r="355" spans="1:16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</row>
    <row r="356" spans="1:16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</row>
    <row r="357" spans="1:16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</row>
    <row r="358" spans="1:16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</row>
    <row r="359" spans="1:16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</row>
    <row r="360" spans="1:16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</row>
    <row r="361" spans="1:16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</row>
    <row r="362" spans="1:16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</row>
    <row r="363" spans="1:16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</row>
    <row r="364" spans="1:16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</row>
    <row r="365" spans="1:16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</row>
    <row r="366" spans="1:16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</row>
    <row r="367" spans="1:16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</row>
    <row r="368" spans="1:16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</row>
    <row r="369" spans="1:16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</row>
    <row r="370" spans="1:16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</row>
    <row r="371" spans="1:16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</row>
    <row r="372" spans="1:16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</row>
    <row r="373" spans="1:16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</row>
    <row r="374" spans="1:16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</row>
    <row r="375" spans="1:16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</row>
    <row r="376" spans="1:16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</row>
    <row r="377" spans="1:16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</row>
    <row r="378" spans="1:16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</row>
    <row r="379" spans="1:16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</row>
    <row r="380" spans="1:16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</row>
    <row r="381" spans="1:16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</row>
    <row r="382" spans="1:16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</row>
    <row r="383" spans="1:16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</row>
    <row r="384" spans="1:16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</row>
    <row r="385" spans="1:16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</row>
    <row r="386" spans="1:16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</row>
    <row r="387" spans="1:16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</row>
    <row r="388" spans="1:16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</row>
    <row r="389" spans="1:16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</row>
    <row r="390" spans="1:16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</row>
    <row r="391" spans="1:16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</row>
    <row r="392" spans="1:16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</row>
    <row r="393" spans="1:16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</row>
    <row r="394" spans="1:16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</row>
    <row r="395" spans="1:16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</row>
    <row r="396" spans="1:16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</row>
    <row r="397" spans="1:16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</row>
    <row r="398" spans="1:16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</row>
    <row r="399" spans="1:16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</row>
    <row r="400" spans="1:16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</row>
    <row r="401" spans="1:16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</row>
    <row r="402" spans="1:16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</row>
    <row r="403" spans="1:16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</row>
    <row r="404" spans="1:16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</row>
    <row r="405" spans="1:16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</row>
    <row r="406" spans="1:16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</row>
    <row r="407" spans="1:16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</row>
    <row r="408" spans="1:16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</row>
    <row r="409" spans="1:16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</row>
    <row r="410" spans="1:16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</row>
    <row r="411" spans="1:16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</row>
    <row r="412" spans="1:16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</row>
    <row r="413" spans="1:16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</row>
    <row r="414" spans="1:16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</row>
    <row r="415" spans="1:16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</row>
    <row r="416" spans="1:16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</row>
    <row r="417" spans="1:16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</row>
    <row r="418" spans="1:16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</row>
    <row r="419" spans="1:16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</row>
    <row r="420" spans="1:16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</row>
    <row r="421" spans="1:16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</row>
    <row r="422" spans="1:16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</row>
    <row r="423" spans="1:16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</row>
    <row r="424" spans="1:16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</row>
    <row r="425" spans="1:16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</row>
    <row r="426" spans="1:16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</row>
    <row r="427" spans="1:16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</row>
    <row r="428" spans="1:16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</row>
    <row r="429" spans="1:16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</row>
    <row r="430" spans="1:16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</row>
    <row r="431" spans="1:16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</row>
    <row r="432" spans="1:16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</row>
    <row r="433" spans="1:16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</row>
    <row r="434" spans="1:16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</row>
    <row r="435" spans="1:16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</row>
    <row r="436" spans="1:16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</row>
    <row r="437" spans="1:16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</row>
    <row r="438" spans="1:16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</row>
    <row r="439" spans="1:16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</row>
    <row r="440" spans="1:16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</row>
    <row r="441" spans="1:16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</row>
    <row r="442" spans="1:16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</row>
    <row r="443" spans="1:16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</row>
    <row r="444" spans="1:16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</row>
    <row r="445" spans="1:16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</row>
    <row r="446" spans="1:16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</row>
    <row r="447" spans="1:16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</row>
    <row r="448" spans="1:16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</row>
    <row r="449" spans="1:16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</row>
    <row r="450" spans="1:16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</row>
    <row r="451" spans="1:16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</row>
    <row r="452" spans="1:16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</row>
    <row r="453" spans="1:16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</row>
    <row r="454" spans="1:16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</row>
    <row r="455" spans="1:16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</row>
    <row r="456" spans="1:16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</row>
    <row r="457" spans="1:16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</row>
    <row r="458" spans="1:16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</row>
    <row r="459" spans="1:16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</row>
    <row r="460" spans="1:16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</row>
    <row r="461" spans="1:16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</row>
    <row r="462" spans="1:16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</row>
    <row r="463" spans="1:16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</row>
    <row r="464" spans="1:16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</row>
    <row r="465" spans="1:16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</row>
    <row r="466" spans="1:16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</row>
    <row r="467" spans="1:16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</row>
    <row r="468" spans="1:16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</row>
    <row r="469" spans="1:16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</row>
    <row r="470" spans="1:16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</row>
    <row r="471" spans="1:16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</row>
    <row r="472" spans="1:16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</row>
    <row r="473" spans="1:16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</row>
    <row r="474" spans="1:16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</row>
    <row r="475" spans="1:16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</row>
    <row r="476" spans="1:16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</row>
    <row r="477" spans="1:16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</row>
    <row r="478" spans="1:16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</row>
    <row r="479" spans="1:16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</row>
    <row r="480" spans="1:16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</row>
    <row r="481" spans="1:16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</row>
    <row r="482" spans="1:16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</row>
    <row r="483" spans="1:16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</row>
    <row r="484" spans="1:16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</row>
    <row r="485" spans="1:16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</row>
    <row r="486" spans="1:16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</row>
    <row r="487" spans="1:16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</row>
    <row r="488" spans="1:16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</row>
    <row r="489" spans="1:16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</row>
    <row r="490" spans="1:16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</row>
    <row r="491" spans="1:16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</row>
    <row r="492" spans="1:16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</row>
    <row r="493" spans="1:16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</row>
    <row r="494" spans="1:16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</row>
    <row r="495" spans="1:16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</row>
    <row r="496" spans="1:16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</row>
    <row r="497" spans="1:16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</row>
    <row r="498" spans="1:16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</row>
    <row r="499" spans="1:16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</row>
    <row r="500" spans="1:16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</row>
    <row r="501" spans="1:16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</row>
    <row r="502" spans="1:16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</row>
    <row r="503" spans="1:16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</row>
    <row r="504" spans="1:16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</row>
    <row r="505" spans="1:16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</row>
    <row r="506" spans="1:16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</row>
    <row r="507" spans="1:16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</row>
    <row r="508" spans="1:16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</row>
    <row r="509" spans="1:16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</row>
    <row r="510" spans="1:16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</row>
    <row r="511" spans="1:16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</row>
    <row r="512" spans="1:16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</row>
    <row r="513" spans="1:16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</row>
    <row r="514" spans="1:16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</row>
    <row r="515" spans="1:16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</row>
    <row r="516" spans="1:16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</row>
    <row r="517" spans="1:16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</row>
    <row r="518" spans="1:16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</row>
    <row r="519" spans="1:16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</row>
    <row r="520" spans="1:16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</row>
    <row r="521" spans="1:16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</row>
    <row r="522" spans="1:16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</row>
    <row r="523" spans="1:16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</row>
    <row r="524" spans="1:16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</row>
    <row r="525" spans="1:16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</row>
    <row r="526" spans="1:16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</row>
    <row r="527" spans="1:16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</row>
    <row r="528" spans="1:16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</row>
    <row r="529" spans="1:16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</row>
    <row r="530" spans="1:16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</row>
    <row r="531" spans="1:16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</row>
    <row r="532" spans="1:16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</row>
    <row r="533" spans="1:16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</row>
    <row r="534" spans="1:16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</row>
    <row r="535" spans="1:16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</row>
    <row r="536" spans="1:16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</row>
    <row r="537" spans="1:16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</row>
    <row r="538" spans="1:16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</row>
    <row r="539" spans="1:16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</row>
    <row r="540" spans="1:16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</row>
    <row r="541" spans="1:16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</row>
    <row r="542" spans="1:16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</row>
    <row r="543" spans="1:16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</row>
    <row r="544" spans="1:16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</row>
    <row r="545" spans="1:16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</row>
    <row r="546" spans="1:16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</row>
    <row r="547" spans="1:16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</row>
    <row r="548" spans="1:16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</row>
    <row r="549" spans="1:16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</row>
    <row r="550" spans="1:16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</row>
    <row r="551" spans="1:16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</row>
    <row r="552" spans="1:16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</row>
    <row r="553" spans="1:16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</row>
    <row r="554" spans="1:16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</row>
    <row r="555" spans="1:16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</row>
    <row r="556" spans="1:16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</row>
    <row r="557" spans="1:16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</row>
    <row r="558" spans="1:16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</row>
    <row r="559" spans="1:16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</row>
    <row r="560" spans="1:16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</row>
    <row r="561" spans="1:16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</row>
    <row r="562" spans="1:16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</row>
    <row r="563" spans="1:16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</row>
    <row r="564" spans="1:16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</row>
    <row r="565" spans="1:16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</row>
    <row r="566" spans="1:16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</row>
    <row r="567" spans="1:16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</row>
    <row r="568" spans="1:16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</row>
    <row r="569" spans="1:16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</row>
    <row r="570" spans="1:16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</row>
    <row r="571" spans="1:16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</row>
    <row r="572" spans="1:16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</row>
    <row r="573" spans="1:16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</row>
    <row r="574" spans="1:16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</row>
    <row r="575" spans="1:16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</row>
    <row r="576" spans="1:16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</row>
    <row r="577" spans="1:16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</row>
    <row r="578" spans="1:16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</row>
    <row r="579" spans="1:16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</row>
    <row r="580" spans="1:16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</row>
    <row r="581" spans="1:16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</row>
    <row r="582" spans="1:16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</row>
    <row r="583" spans="1:16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</row>
    <row r="584" spans="1:16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</row>
    <row r="585" spans="1:16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</row>
    <row r="586" spans="1:16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</row>
    <row r="587" spans="1:16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</row>
    <row r="588" spans="1:16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</row>
    <row r="589" spans="1:16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</row>
    <row r="590" spans="1:16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</row>
    <row r="591" spans="1:16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</row>
    <row r="592" spans="1:16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</row>
    <row r="593" spans="13:16" x14ac:dyDescent="0.2">
      <c r="M593" s="2"/>
      <c r="N593" s="2"/>
      <c r="O593" s="2"/>
      <c r="P593" s="2"/>
    </row>
    <row r="594" spans="13:16" x14ac:dyDescent="0.2">
      <c r="M594" s="2"/>
      <c r="N594" s="2"/>
      <c r="O594" s="2"/>
      <c r="P594" s="2"/>
    </row>
    <row r="595" spans="13:16" x14ac:dyDescent="0.2">
      <c r="M595" s="2"/>
      <c r="N595" s="2"/>
      <c r="O595" s="2"/>
      <c r="P595" s="2"/>
    </row>
    <row r="596" spans="13:16" x14ac:dyDescent="0.2">
      <c r="M596" s="2"/>
      <c r="N596" s="2"/>
      <c r="O596" s="2"/>
      <c r="P596" s="2"/>
    </row>
    <row r="597" spans="13:16" x14ac:dyDescent="0.2">
      <c r="M597" s="2"/>
      <c r="N597" s="2"/>
      <c r="O597" s="2"/>
      <c r="P597" s="2"/>
    </row>
    <row r="598" spans="13:16" x14ac:dyDescent="0.2">
      <c r="M598" s="2"/>
      <c r="N598" s="2"/>
      <c r="O598" s="2"/>
      <c r="P598" s="2"/>
    </row>
    <row r="599" spans="13:16" x14ac:dyDescent="0.2">
      <c r="M599" s="2"/>
      <c r="N599" s="2"/>
      <c r="O599" s="2"/>
      <c r="P599" s="2"/>
    </row>
    <row r="600" spans="13:16" x14ac:dyDescent="0.2">
      <c r="M600" s="2"/>
      <c r="N600" s="2"/>
      <c r="O600" s="2"/>
      <c r="P600" s="2"/>
    </row>
    <row r="601" spans="13:16" x14ac:dyDescent="0.2">
      <c r="M601" s="2"/>
      <c r="N601" s="2"/>
      <c r="O601" s="2"/>
      <c r="P601" s="2"/>
    </row>
    <row r="602" spans="13:16" x14ac:dyDescent="0.2">
      <c r="M602" s="2"/>
      <c r="N602" s="2"/>
      <c r="O602" s="2"/>
      <c r="P602" s="2"/>
    </row>
  </sheetData>
  <mergeCells count="89">
    <mergeCell ref="B4:B5"/>
    <mergeCell ref="O51:P51"/>
    <mergeCell ref="C52:D52"/>
    <mergeCell ref="E52:H52"/>
    <mergeCell ref="I52:J52"/>
    <mergeCell ref="K52:L52"/>
    <mergeCell ref="M52:N52"/>
    <mergeCell ref="O52:P52"/>
    <mergeCell ref="C51:D51"/>
    <mergeCell ref="E51:H51"/>
    <mergeCell ref="I51:J51"/>
    <mergeCell ref="K51:L51"/>
    <mergeCell ref="M51:N51"/>
    <mergeCell ref="O49:P49"/>
    <mergeCell ref="C50:D50"/>
    <mergeCell ref="E50:H50"/>
    <mergeCell ref="I50:J50"/>
    <mergeCell ref="K50:L50"/>
    <mergeCell ref="M50:N50"/>
    <mergeCell ref="O50:P50"/>
    <mergeCell ref="C49:D49"/>
    <mergeCell ref="E49:H49"/>
    <mergeCell ref="I49:J49"/>
    <mergeCell ref="K49:L49"/>
    <mergeCell ref="M49:N49"/>
    <mergeCell ref="O47:P47"/>
    <mergeCell ref="C48:D48"/>
    <mergeCell ref="E48:H48"/>
    <mergeCell ref="I48:J48"/>
    <mergeCell ref="K48:L48"/>
    <mergeCell ref="M48:N48"/>
    <mergeCell ref="O48:P48"/>
    <mergeCell ref="C47:D47"/>
    <mergeCell ref="E47:H47"/>
    <mergeCell ref="I47:J47"/>
    <mergeCell ref="K47:L47"/>
    <mergeCell ref="M47:N47"/>
    <mergeCell ref="O46:P46"/>
    <mergeCell ref="M33:P34"/>
    <mergeCell ref="A2:Q2"/>
    <mergeCell ref="M29:P30"/>
    <mergeCell ref="M31:P32"/>
    <mergeCell ref="I28:K29"/>
    <mergeCell ref="I33:K33"/>
    <mergeCell ref="I30:K30"/>
    <mergeCell ref="I31:K31"/>
    <mergeCell ref="I32:K32"/>
    <mergeCell ref="A29:C29"/>
    <mergeCell ref="A30:C30"/>
    <mergeCell ref="A31:C31"/>
    <mergeCell ref="A32:C32"/>
    <mergeCell ref="G28:H29"/>
    <mergeCell ref="G32:H32"/>
    <mergeCell ref="E46:H46"/>
    <mergeCell ref="C45:D45"/>
    <mergeCell ref="C44:D44"/>
    <mergeCell ref="C43:D43"/>
    <mergeCell ref="C46:D46"/>
    <mergeCell ref="E43:H43"/>
    <mergeCell ref="E44:H44"/>
    <mergeCell ref="E45:H45"/>
    <mergeCell ref="I46:J46"/>
    <mergeCell ref="K46:L46"/>
    <mergeCell ref="M44:N44"/>
    <mergeCell ref="I44:J44"/>
    <mergeCell ref="K44:L44"/>
    <mergeCell ref="M46:N46"/>
    <mergeCell ref="J4:K4"/>
    <mergeCell ref="D4:E4"/>
    <mergeCell ref="P4:Q4"/>
    <mergeCell ref="L4:M4"/>
    <mergeCell ref="H4:I4"/>
    <mergeCell ref="F4:G4"/>
    <mergeCell ref="N4:O4"/>
    <mergeCell ref="A26:C26"/>
    <mergeCell ref="K45:L45"/>
    <mergeCell ref="M45:N45"/>
    <mergeCell ref="O43:P43"/>
    <mergeCell ref="O44:P44"/>
    <mergeCell ref="O45:P45"/>
    <mergeCell ref="I43:J43"/>
    <mergeCell ref="K43:L43"/>
    <mergeCell ref="M43:N43"/>
    <mergeCell ref="I45:J45"/>
    <mergeCell ref="G30:H30"/>
    <mergeCell ref="G31:H31"/>
    <mergeCell ref="A37:Q39"/>
    <mergeCell ref="A42:G42"/>
    <mergeCell ref="G33:H33"/>
  </mergeCells>
  <phoneticPr fontId="19" type="noConversion"/>
  <conditionalFormatting sqref="Q28">
    <cfRule type="expression" priority="11">
      <formula>$S$28:$S$32=TRUE</formula>
    </cfRule>
  </conditionalFormatting>
  <conditionalFormatting sqref="Q29 Q31 Q3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S28:S32">
    <cfRule type="expression" priority="6">
      <formula>TRUE</formula>
    </cfRule>
  </conditionalFormatting>
  <printOptions horizontalCentered="1"/>
  <pageMargins left="0.25" right="0.23" top="0.25" bottom="0.25" header="0" footer="0"/>
  <pageSetup scale="64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Q28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S28:S32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616d5787-8033-417d-8d26-bf00747a0ed7"/>
    <ds:schemaRef ds:uri="3e5f4dc7-86db-493c-83c7-3c7665976394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NTAB Tech</cp:lastModifiedBy>
  <cp:revision/>
  <dcterms:created xsi:type="dcterms:W3CDTF">2015-11-16T19:09:52Z</dcterms:created>
  <dcterms:modified xsi:type="dcterms:W3CDTF">2023-05-25T17:34:03Z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