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Shake Shack/1440 Boca Raton FL (Town Center)/2 PROJECT DOCUMENTS/"/>
    </mc:Choice>
  </mc:AlternateContent>
  <xr:revisionPtr revIDLastSave="21" documentId="13_ncr:1_{EB8C3A1E-E5DA-4C21-88D5-0193A5B56878}" xr6:coauthVersionLast="47" xr6:coauthVersionMax="47" xr10:uidLastSave="{BA5D70DC-BAF2-487D-8A1F-38F01E5DC9D8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C22" i="1"/>
  <c r="C21" i="1"/>
  <c r="D23" i="1" l="1"/>
  <c r="C23" i="1"/>
  <c r="P36" i="1" l="1"/>
  <c r="P37" i="1"/>
  <c r="P38" i="1"/>
  <c r="P39" i="1"/>
  <c r="P40" i="1"/>
  <c r="P41" i="1"/>
  <c r="P10" i="1" l="1"/>
  <c r="O10" i="1"/>
  <c r="N10" i="1"/>
  <c r="M10" i="1"/>
  <c r="L10" i="1"/>
  <c r="K10" i="1"/>
  <c r="H10" i="1"/>
  <c r="G10" i="1"/>
  <c r="D10" i="1"/>
  <c r="C10" i="1"/>
  <c r="H17" i="1" l="1"/>
  <c r="P35" i="1"/>
  <c r="P34" i="1"/>
  <c r="P33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<sst xmlns="http://schemas.openxmlformats.org/spreadsheetml/2006/main" count="77" uniqueCount="47">
  <si>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</si>
  <si>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</si>
  <si>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</si>
  <si>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</si>
  <si>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</si>
  <si>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</si>
  <si>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</si>
  <si>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</si>
  <si>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</si>
  <si>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</si>
  <si>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</si>
  <si>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</si>
  <si>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MUA-1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</si>
  <si>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</si>
  <si>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</si>
  <si>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</si>
  <si>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</si>
  <si>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</si>
  <si>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</si>
  <si>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</si>
  <si>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</si>
  <si>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</si>
  <si>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</si>
  <si>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</si>
  <si>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</si>
  <si>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</si>
  <si>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</si>
  <si>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</si>
  <si>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</si>
  <si>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</si>
  <si>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</si>
  <si>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</si>
  <si>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</si>
  <si>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</si>
  <si>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</si>
  <si>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</si>
  <si>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</si>
  <si>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</si>
  <si>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</si>
  <si>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</si>
  <si>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</si>
  <si>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</si>
  <si>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FC-1</t>
  </si>
  <si>
    <t>FOOD COURT</t>
  </si>
  <si>
    <t>STORAGE</t>
  </si>
  <si>
    <t>COOKLINE</t>
  </si>
  <si>
    <t>HD1 / HD2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</si>
</sst>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5" zoomScale="80" zoomScaleNormal="55" zoomScaleSheetLayoutView="80" workbookViewId="0">
      <selection activeCell="D23" sqref="D23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85" t="s">
        <v>33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56" t="s">
        <v>0</v>
      </c>
      <c r="D4" s="157"/>
      <c r="E4" s="149" t="s">
        <v>1</v>
      </c>
      <c r="F4" s="148"/>
      <c r="G4" s="162" t="s">
        <v>2</v>
      </c>
      <c r="H4" s="163"/>
      <c r="I4" s="154" t="s">
        <v>27</v>
      </c>
      <c r="J4" s="155"/>
      <c r="K4" s="160" t="s">
        <v>3</v>
      </c>
      <c r="L4" s="161"/>
      <c r="M4" s="158" t="s">
        <v>4</v>
      </c>
      <c r="N4" s="159"/>
      <c r="O4" s="158" t="s">
        <v>38</v>
      </c>
      <c r="P4" s="159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26</v>
      </c>
      <c r="B6" s="70" t="s">
        <v>43</v>
      </c>
      <c r="C6" s="23">
        <v>2900</v>
      </c>
      <c r="D6" s="24"/>
      <c r="E6" s="23">
        <f t="shared" ref="E6:F7" si="0">C6-G6</f>
        <v>2710</v>
      </c>
      <c r="F6" s="24">
        <f t="shared" si="0"/>
        <v>0</v>
      </c>
      <c r="G6" s="25">
        <v>190</v>
      </c>
      <c r="H6" s="26"/>
      <c r="I6" s="27">
        <f>G6/C6</f>
        <v>6.5517241379310351E-2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44</v>
      </c>
      <c r="C7" s="35">
        <v>955</v>
      </c>
      <c r="D7" s="36"/>
      <c r="E7" s="35">
        <f t="shared" si="0"/>
        <v>905</v>
      </c>
      <c r="F7" s="36">
        <f t="shared" si="0"/>
        <v>0</v>
      </c>
      <c r="G7" s="37">
        <v>50</v>
      </c>
      <c r="H7" s="38"/>
      <c r="I7" s="39">
        <f t="shared" ref="I7:J7" si="1">G7/C7</f>
        <v>5.2356020942408377E-2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12</v>
      </c>
      <c r="B8" s="71" t="s">
        <v>45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1911</v>
      </c>
      <c r="L8" s="38"/>
      <c r="M8" s="43"/>
      <c r="N8" s="44"/>
      <c r="O8" s="45"/>
      <c r="P8" s="46"/>
      <c r="Q8" s="52"/>
      <c r="R8" s="66"/>
    </row>
    <row r="9" spans="1:21" ht="20.100000000000001" customHeight="1" thickBot="1" x14ac:dyDescent="0.25">
      <c r="A9" s="73" t="s">
        <v>11</v>
      </c>
      <c r="B9" s="71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2450</v>
      </c>
      <c r="N9" s="51"/>
      <c r="O9" s="45"/>
      <c r="P9" s="46"/>
      <c r="Q9" s="61"/>
      <c r="R9" s="66"/>
    </row>
    <row r="10" spans="1:21" ht="20.100000000000001" customHeight="1" thickBot="1" x14ac:dyDescent="0.25">
      <c r="A10" s="120" t="s">
        <v>28</v>
      </c>
      <c r="B10" s="121"/>
      <c r="C10" s="74">
        <f>SUM(C6:C9)</f>
        <v>3855</v>
      </c>
      <c r="D10" s="75">
        <f>SUM(D6:D9)</f>
        <v>0</v>
      </c>
      <c r="E10" s="74">
        <f>SUM(E6:E9)</f>
        <v>3615</v>
      </c>
      <c r="F10" s="75">
        <f>SUM(F6:F9)</f>
        <v>0</v>
      </c>
      <c r="G10" s="76">
        <f>SUM(G6:G9)</f>
        <v>240</v>
      </c>
      <c r="H10" s="77">
        <f>SUM(H6:H9)</f>
        <v>0</v>
      </c>
      <c r="I10" s="78"/>
      <c r="J10" s="79"/>
      <c r="K10" s="76">
        <f>SUM(K6:K9)</f>
        <v>1911</v>
      </c>
      <c r="L10" s="77">
        <f>SUM(L6:L9)</f>
        <v>0</v>
      </c>
      <c r="M10" s="101">
        <f>SUM(M6:M9)</f>
        <v>2450</v>
      </c>
      <c r="N10" s="80">
        <f>SUM(N6:N9)</f>
        <v>0</v>
      </c>
      <c r="O10" s="81">
        <f>SUM(O6:O9)</f>
        <v>0</v>
      </c>
      <c r="P10" s="82">
        <f>SUM(P6:P9)</f>
        <v>0</v>
      </c>
      <c r="Q10" s="52"/>
      <c r="R10" s="66"/>
    </row>
    <row r="11" spans="1:21" ht="20.100000000000001" customHeight="1" thickBot="1" x14ac:dyDescent="0.25">
      <c r="A11" s="63"/>
      <c r="B11" s="53"/>
      <c r="C11" s="53"/>
      <c r="D11" s="53"/>
      <c r="E11" s="53"/>
      <c r="F11" s="64"/>
      <c r="G11" s="64"/>
      <c r="H11" s="69"/>
      <c r="I11" s="69"/>
      <c r="J11" s="64"/>
      <c r="K11" s="64"/>
      <c r="L11" s="65"/>
      <c r="M11" s="65"/>
      <c r="N11" s="65"/>
      <c r="O11" s="65"/>
      <c r="P11" s="52"/>
      <c r="Q11" s="66"/>
    </row>
    <row r="12" spans="1:21" ht="20.100000000000001" customHeight="1" thickBot="1" x14ac:dyDescent="0.25">
      <c r="A12" s="96" t="s">
        <v>29</v>
      </c>
      <c r="B12" s="83"/>
      <c r="C12" s="83"/>
      <c r="D12" s="83"/>
      <c r="F12" s="213" t="s">
        <v>13</v>
      </c>
      <c r="G12" s="214"/>
      <c r="H12" s="189" t="s">
        <v>32</v>
      </c>
      <c r="I12" s="190"/>
      <c r="J12" s="191"/>
      <c r="L12" s="95" t="s">
        <v>34</v>
      </c>
      <c r="M12" s="84"/>
      <c r="N12" s="84"/>
      <c r="O12" s="84"/>
      <c r="P12" s="84"/>
      <c r="R12" s="1" t="b">
        <f>T12=U12</f>
        <v>0</v>
      </c>
      <c r="T12" s="1" t="b">
        <f>C16&lt;0</f>
        <v>1</v>
      </c>
      <c r="U12" s="1" t="b">
        <f>D16&lt;0</f>
        <v>0</v>
      </c>
    </row>
    <row r="13" spans="1:21" ht="18.75" customHeight="1" thickBot="1" x14ac:dyDescent="0.25">
      <c r="A13" s="142" t="s">
        <v>28</v>
      </c>
      <c r="B13" s="143"/>
      <c r="C13" s="86" t="s">
        <v>7</v>
      </c>
      <c r="D13" s="87" t="s">
        <v>8</v>
      </c>
      <c r="F13" s="215"/>
      <c r="G13" s="216"/>
      <c r="H13" s="192"/>
      <c r="I13" s="193"/>
      <c r="J13" s="194"/>
      <c r="L13" s="186" t="s">
        <v>37</v>
      </c>
      <c r="M13" s="186"/>
      <c r="N13" s="186"/>
      <c r="O13" s="186"/>
      <c r="P13" s="98">
        <f>IF(R12=TRUE, 1, 0)</f>
        <v>0</v>
      </c>
    </row>
    <row r="14" spans="1:21" ht="18.75" customHeight="1" x14ac:dyDescent="0.2">
      <c r="A14" s="207" t="s">
        <v>31</v>
      </c>
      <c r="B14" s="208"/>
      <c r="C14" s="88">
        <f>G10+K10</f>
        <v>2151</v>
      </c>
      <c r="D14" s="89">
        <f>H10+L10</f>
        <v>0</v>
      </c>
      <c r="F14" s="124" t="s">
        <v>14</v>
      </c>
      <c r="G14" s="125"/>
      <c r="H14" s="198"/>
      <c r="I14" s="199"/>
      <c r="J14" s="200"/>
      <c r="L14" s="187"/>
      <c r="M14" s="187"/>
      <c r="N14" s="187"/>
      <c r="O14" s="187"/>
      <c r="P14" s="10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25">
      <c r="A15" s="209" t="s">
        <v>30</v>
      </c>
      <c r="B15" s="210"/>
      <c r="C15" s="92">
        <f>M10+O10</f>
        <v>2450</v>
      </c>
      <c r="D15" s="93">
        <f>N10+P10</f>
        <v>0</v>
      </c>
      <c r="F15" s="126" t="s">
        <v>15</v>
      </c>
      <c r="G15" s="127"/>
      <c r="H15" s="201"/>
      <c r="I15" s="202"/>
      <c r="J15" s="203"/>
      <c r="L15" s="188" t="s">
        <v>35</v>
      </c>
      <c r="M15" s="188"/>
      <c r="N15" s="188"/>
      <c r="O15" s="188"/>
      <c r="P15" s="99" t="e">
        <f>IF(R14=TRUE, 1, 0)</f>
        <v>#DIV/0!</v>
      </c>
    </row>
    <row r="16" spans="1:21" ht="18.75" customHeight="1" thickBot="1" x14ac:dyDescent="0.3">
      <c r="A16" s="211" t="s">
        <v>18</v>
      </c>
      <c r="B16" s="212"/>
      <c r="C16" s="90">
        <f>C14-C15</f>
        <v>-299</v>
      </c>
      <c r="D16" s="91">
        <f>D14-D15</f>
        <v>0</v>
      </c>
      <c r="F16" s="217" t="s">
        <v>16</v>
      </c>
      <c r="G16" s="218"/>
      <c r="H16" s="204"/>
      <c r="I16" s="205"/>
      <c r="J16" s="206"/>
      <c r="L16" s="187"/>
      <c r="M16" s="187"/>
      <c r="N16" s="187"/>
      <c r="O16" s="187"/>
      <c r="P16" s="100"/>
      <c r="R16" s="1" t="e">
        <f>AND(H17&gt;=-0.02, H17&lt;=0.02)</f>
        <v>#DIV/0!</v>
      </c>
    </row>
    <row r="17" spans="1:17" ht="16.5" customHeight="1" thickBot="1" x14ac:dyDescent="0.25">
      <c r="F17" s="140" t="s">
        <v>17</v>
      </c>
      <c r="G17" s="141"/>
      <c r="H17" s="195" t="e">
        <f>AVERAGE(H14:J16)</f>
        <v>#DIV/0!</v>
      </c>
      <c r="I17" s="196"/>
      <c r="J17" s="197"/>
      <c r="L17" s="184" t="s">
        <v>36</v>
      </c>
      <c r="M17" s="184"/>
      <c r="N17" s="184"/>
      <c r="O17" s="184"/>
      <c r="P17" s="94" t="e">
        <f>IF(R16=TRUE, 1, 0)</f>
        <v>#DIV/0!</v>
      </c>
    </row>
    <row r="18" spans="1:17" ht="13.7" customHeight="1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84"/>
      <c r="M18" s="184"/>
      <c r="N18" s="184"/>
      <c r="O18" s="184"/>
      <c r="P18" s="97"/>
    </row>
    <row r="19" spans="1:17" ht="31.9" customHeight="1" thickBot="1" x14ac:dyDescent="0.25">
      <c r="A19" s="96" t="s">
        <v>39</v>
      </c>
      <c r="B19" s="83"/>
      <c r="C19" s="83"/>
      <c r="D19" s="83"/>
      <c r="E19" s="52"/>
      <c r="F19" s="52"/>
      <c r="G19" s="52"/>
      <c r="H19" s="52"/>
      <c r="I19" s="52"/>
      <c r="J19" s="52"/>
      <c r="K19" s="52"/>
      <c r="L19" s="102"/>
      <c r="M19" s="102"/>
      <c r="N19" s="102"/>
      <c r="O19" s="102"/>
      <c r="P19" s="97"/>
    </row>
    <row r="20" spans="1:17" ht="31.9" customHeight="1" thickBot="1" x14ac:dyDescent="0.25">
      <c r="A20" s="142" t="s">
        <v>28</v>
      </c>
      <c r="B20" s="143"/>
      <c r="C20" s="86" t="s">
        <v>7</v>
      </c>
      <c r="D20" s="87" t="s">
        <v>8</v>
      </c>
      <c r="E20" s="52"/>
      <c r="F20" s="52"/>
      <c r="G20" s="52"/>
      <c r="H20" s="52"/>
      <c r="I20" s="52"/>
      <c r="J20" s="52"/>
      <c r="K20" s="52"/>
      <c r="L20" s="102"/>
      <c r="M20" s="102"/>
      <c r="N20" s="102"/>
      <c r="O20" s="102"/>
      <c r="P20" s="97"/>
    </row>
    <row r="21" spans="1:17" ht="16.899999999999999" customHeight="1" x14ac:dyDescent="0.2">
      <c r="A21" s="114" t="s">
        <v>40</v>
      </c>
      <c r="B21" s="115"/>
      <c r="C21" s="88">
        <f>G6+G7+K8</f>
        <v>2151</v>
      </c>
      <c r="D21" s="89">
        <f>H6+H7+L8</f>
        <v>0</v>
      </c>
      <c r="E21" s="52"/>
      <c r="F21" s="52"/>
      <c r="G21" s="52"/>
      <c r="H21" s="52"/>
      <c r="I21" s="52"/>
      <c r="J21" s="52"/>
      <c r="K21" s="52"/>
      <c r="L21" s="102"/>
      <c r="M21" s="102"/>
      <c r="N21" s="102"/>
      <c r="O21" s="102"/>
      <c r="P21" s="97"/>
    </row>
    <row r="22" spans="1:17" ht="18.600000000000001" customHeight="1" thickBot="1" x14ac:dyDescent="0.25">
      <c r="A22" s="116" t="s">
        <v>41</v>
      </c>
      <c r="B22" s="117"/>
      <c r="C22" s="92">
        <f>M9</f>
        <v>2450</v>
      </c>
      <c r="D22" s="93">
        <f>N9</f>
        <v>0</v>
      </c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17" ht="18.600000000000001" customHeight="1" thickBot="1" x14ac:dyDescent="0.3">
      <c r="A23" s="118" t="s">
        <v>18</v>
      </c>
      <c r="B23" s="119"/>
      <c r="C23" s="109">
        <f>C21-C22</f>
        <v>-299</v>
      </c>
      <c r="D23" s="110">
        <f>D21-D22</f>
        <v>0</v>
      </c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17" s="108" customFormat="1" ht="33" customHeight="1" x14ac:dyDescent="0.25">
      <c r="A24" s="103"/>
      <c r="B24" s="104"/>
      <c r="C24" s="105"/>
      <c r="D24" s="105"/>
      <c r="E24" s="106"/>
      <c r="F24" s="106"/>
      <c r="G24" s="106"/>
      <c r="H24" s="106"/>
      <c r="I24" s="106"/>
      <c r="J24" s="106"/>
      <c r="K24" s="106"/>
      <c r="L24" s="107"/>
      <c r="M24" s="107"/>
      <c r="N24" s="106"/>
      <c r="O24" s="106"/>
    </row>
    <row r="25" spans="1:17" ht="13.15" customHeight="1" thickBot="1" x14ac:dyDescent="0.3">
      <c r="A25" s="111"/>
      <c r="B25" s="112"/>
      <c r="C25" s="113"/>
      <c r="D25" s="11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7" ht="20.100000000000001" customHeight="1" x14ac:dyDescent="0.2">
      <c r="A26" s="128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  <c r="Q26" s="67"/>
    </row>
    <row r="27" spans="1:17" ht="20.100000000000001" customHeight="1" x14ac:dyDescent="0.2">
      <c r="A27" s="131"/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3"/>
      <c r="Q27" s="67"/>
    </row>
    <row r="28" spans="1:17" ht="20.100000000000001" customHeight="1" thickBot="1" x14ac:dyDescent="0.25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6"/>
    </row>
    <row r="29" spans="1:17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7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7" ht="20.100000000000001" customHeight="1" thickBot="1" x14ac:dyDescent="0.25">
      <c r="A31" s="137" t="s">
        <v>19</v>
      </c>
      <c r="B31" s="138"/>
      <c r="C31" s="138"/>
      <c r="D31" s="138"/>
      <c r="E31" s="138"/>
      <c r="F31" s="139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17" ht="19.149999999999999" customHeight="1" thickBot="1" x14ac:dyDescent="0.25">
      <c r="A32" s="5" t="s">
        <v>6</v>
      </c>
      <c r="B32" s="177" t="s">
        <v>24</v>
      </c>
      <c r="C32" s="178"/>
      <c r="D32" s="148" t="s">
        <v>23</v>
      </c>
      <c r="E32" s="150"/>
      <c r="F32" s="150"/>
      <c r="G32" s="149"/>
      <c r="H32" s="148" t="s">
        <v>20</v>
      </c>
      <c r="I32" s="149"/>
      <c r="J32" s="150" t="s">
        <v>21</v>
      </c>
      <c r="K32" s="150"/>
      <c r="L32" s="151" t="s">
        <v>3</v>
      </c>
      <c r="M32" s="151"/>
      <c r="N32" s="144" t="s">
        <v>4</v>
      </c>
      <c r="O32" s="145"/>
      <c r="P32" s="58" t="s">
        <v>22</v>
      </c>
    </row>
    <row r="33" spans="1:16" ht="18.75" customHeight="1" thickBot="1" x14ac:dyDescent="0.25">
      <c r="A33" s="59" t="s">
        <v>25</v>
      </c>
      <c r="B33" s="175"/>
      <c r="C33" s="176"/>
      <c r="D33" s="167"/>
      <c r="E33" s="181"/>
      <c r="F33" s="181"/>
      <c r="G33" s="168"/>
      <c r="H33" s="167"/>
      <c r="I33" s="168"/>
      <c r="J33" s="169"/>
      <c r="K33" s="170"/>
      <c r="L33" s="165"/>
      <c r="M33" s="166"/>
      <c r="N33" s="146"/>
      <c r="O33" s="147"/>
      <c r="P33" s="57">
        <f t="shared" ref="P33:P41" si="2">L33-N33</f>
        <v>0</v>
      </c>
    </row>
    <row r="34" spans="1:16" ht="18.75" customHeight="1" thickBot="1" x14ac:dyDescent="0.25">
      <c r="A34" s="60" t="s">
        <v>25</v>
      </c>
      <c r="B34" s="174"/>
      <c r="C34" s="174"/>
      <c r="D34" s="152"/>
      <c r="E34" s="173"/>
      <c r="F34" s="173"/>
      <c r="G34" s="153"/>
      <c r="H34" s="152"/>
      <c r="I34" s="153"/>
      <c r="J34" s="122"/>
      <c r="K34" s="123"/>
      <c r="L34" s="165"/>
      <c r="M34" s="166"/>
      <c r="N34" s="146"/>
      <c r="O34" s="147"/>
      <c r="P34" s="57">
        <f t="shared" si="2"/>
        <v>0</v>
      </c>
    </row>
    <row r="35" spans="1:16" ht="19.149999999999999" customHeight="1" thickBot="1" x14ac:dyDescent="0.25">
      <c r="A35" s="60" t="s">
        <v>25</v>
      </c>
      <c r="B35" s="179"/>
      <c r="C35" s="180"/>
      <c r="D35" s="152"/>
      <c r="E35" s="173"/>
      <c r="F35" s="173"/>
      <c r="G35" s="153"/>
      <c r="H35" s="152"/>
      <c r="I35" s="153"/>
      <c r="J35" s="152"/>
      <c r="K35" s="164"/>
      <c r="L35" s="171"/>
      <c r="M35" s="172"/>
      <c r="N35" s="182"/>
      <c r="O35" s="183"/>
      <c r="P35" s="57">
        <f t="shared" si="2"/>
        <v>0</v>
      </c>
    </row>
    <row r="36" spans="1:16" ht="19.5" customHeight="1" thickBot="1" x14ac:dyDescent="0.25">
      <c r="A36" s="59" t="s">
        <v>25</v>
      </c>
      <c r="B36" s="219"/>
      <c r="C36" s="220"/>
      <c r="D36" s="179"/>
      <c r="E36" s="221"/>
      <c r="F36" s="221"/>
      <c r="G36" s="180"/>
      <c r="H36" s="179"/>
      <c r="I36" s="180"/>
      <c r="J36" s="179"/>
      <c r="K36" s="180"/>
      <c r="L36" s="171"/>
      <c r="M36" s="172"/>
      <c r="N36" s="182"/>
      <c r="O36" s="183"/>
      <c r="P36" s="57">
        <f t="shared" si="2"/>
        <v>0</v>
      </c>
    </row>
    <row r="37" spans="1:16" ht="19.5" customHeight="1" thickBot="1" x14ac:dyDescent="0.25">
      <c r="A37" s="60" t="s">
        <v>25</v>
      </c>
      <c r="B37" s="179"/>
      <c r="C37" s="180"/>
      <c r="D37" s="152"/>
      <c r="E37" s="173"/>
      <c r="F37" s="173"/>
      <c r="G37" s="153"/>
      <c r="H37" s="152"/>
      <c r="I37" s="153"/>
      <c r="J37" s="152"/>
      <c r="K37" s="153"/>
      <c r="L37" s="171"/>
      <c r="M37" s="172"/>
      <c r="N37" s="182"/>
      <c r="O37" s="183"/>
      <c r="P37" s="57">
        <f t="shared" si="2"/>
        <v>0</v>
      </c>
    </row>
    <row r="38" spans="1:16" ht="19.5" customHeight="1" thickBot="1" x14ac:dyDescent="0.25">
      <c r="A38" s="60" t="s">
        <v>25</v>
      </c>
      <c r="B38" s="179"/>
      <c r="C38" s="180"/>
      <c r="D38" s="152"/>
      <c r="E38" s="173"/>
      <c r="F38" s="173"/>
      <c r="G38" s="153"/>
      <c r="H38" s="152"/>
      <c r="I38" s="153"/>
      <c r="J38" s="152"/>
      <c r="K38" s="153"/>
      <c r="L38" s="171"/>
      <c r="M38" s="172"/>
      <c r="N38" s="182"/>
      <c r="O38" s="183"/>
      <c r="P38" s="57">
        <f t="shared" si="2"/>
        <v>0</v>
      </c>
    </row>
    <row r="39" spans="1:16" ht="19.5" customHeight="1" thickBot="1" x14ac:dyDescent="0.25">
      <c r="A39" s="59" t="s">
        <v>25</v>
      </c>
      <c r="B39" s="219"/>
      <c r="C39" s="220"/>
      <c r="D39" s="179"/>
      <c r="E39" s="221"/>
      <c r="F39" s="221"/>
      <c r="G39" s="180"/>
      <c r="H39" s="179"/>
      <c r="I39" s="180"/>
      <c r="J39" s="179"/>
      <c r="K39" s="180"/>
      <c r="L39" s="171"/>
      <c r="M39" s="172"/>
      <c r="N39" s="182"/>
      <c r="O39" s="183"/>
      <c r="P39" s="57">
        <f t="shared" si="2"/>
        <v>0</v>
      </c>
    </row>
    <row r="40" spans="1:16" ht="19.5" customHeight="1" thickBot="1" x14ac:dyDescent="0.25">
      <c r="A40" s="60" t="s">
        <v>25</v>
      </c>
      <c r="B40" s="179"/>
      <c r="C40" s="180"/>
      <c r="D40" s="152"/>
      <c r="E40" s="173"/>
      <c r="F40" s="173"/>
      <c r="G40" s="153"/>
      <c r="H40" s="152"/>
      <c r="I40" s="153"/>
      <c r="J40" s="152"/>
      <c r="K40" s="153"/>
      <c r="L40" s="171"/>
      <c r="M40" s="172"/>
      <c r="N40" s="182"/>
      <c r="O40" s="183"/>
      <c r="P40" s="57">
        <f t="shared" si="2"/>
        <v>0</v>
      </c>
    </row>
    <row r="41" spans="1:16" ht="18.75" customHeight="1" x14ac:dyDescent="0.2">
      <c r="A41" s="60" t="s">
        <v>25</v>
      </c>
      <c r="B41" s="179"/>
      <c r="C41" s="180"/>
      <c r="D41" s="152"/>
      <c r="E41" s="173"/>
      <c r="F41" s="173"/>
      <c r="G41" s="153"/>
      <c r="H41" s="152"/>
      <c r="I41" s="153"/>
      <c r="J41" s="152"/>
      <c r="K41" s="153"/>
      <c r="L41" s="171"/>
      <c r="M41" s="172"/>
      <c r="N41" s="182"/>
      <c r="O41" s="183"/>
      <c r="P41" s="57">
        <f t="shared" si="2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92"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5:O35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5:G35"/>
    <mergeCell ref="B34:C34"/>
    <mergeCell ref="B33:C33"/>
    <mergeCell ref="B32:C32"/>
    <mergeCell ref="B35:C35"/>
    <mergeCell ref="D32:G32"/>
    <mergeCell ref="D33:G33"/>
    <mergeCell ref="D34:G34"/>
    <mergeCell ref="H35:I35"/>
    <mergeCell ref="J35:K35"/>
    <mergeCell ref="L33:M33"/>
    <mergeCell ref="H33:I33"/>
    <mergeCell ref="J33:K33"/>
    <mergeCell ref="L35:M35"/>
    <mergeCell ref="L34:M34"/>
    <mergeCell ref="L32:M32"/>
    <mergeCell ref="H34:I34"/>
    <mergeCell ref="I4:J4"/>
    <mergeCell ref="C4:D4"/>
    <mergeCell ref="O4:P4"/>
    <mergeCell ref="K4:L4"/>
    <mergeCell ref="G4:H4"/>
    <mergeCell ref="E4:F4"/>
    <mergeCell ref="M4:N4"/>
    <mergeCell ref="A21:B21"/>
    <mergeCell ref="A22:B22"/>
    <mergeCell ref="A23:B23"/>
    <mergeCell ref="A10:B10"/>
    <mergeCell ref="J34:K34"/>
    <mergeCell ref="F14:G14"/>
    <mergeCell ref="F15:G15"/>
    <mergeCell ref="A26:P28"/>
    <mergeCell ref="A31:F31"/>
    <mergeCell ref="F17:G17"/>
    <mergeCell ref="A20:B20"/>
    <mergeCell ref="N32:O32"/>
    <mergeCell ref="N33:O33"/>
    <mergeCell ref="N34:O34"/>
    <mergeCell ref="H32:I32"/>
    <mergeCell ref="J32:K32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A64DEA-086C-4CCE-9A04-BAFB60476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DF450C-2FBD-4D70-B779-688E2499934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00B620F-12A3-45C8-BAE9-FFC9D6F2AB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2022-09-20T17:00:52Z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