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620-154 DENVER, CO/"/>
    </mc:Choice>
  </mc:AlternateContent>
  <xr:revisionPtr revIDLastSave="0" documentId="8_{D164D345-E26F-AE4A-BBE5-E2FC6FA5E114}" xr6:coauthVersionLast="47" xr6:coauthVersionMax="47" xr10:uidLastSave="{00000000-0000-0000-0000-000000000000}"/>
  <bookViews>
    <workbookView xWindow="32460" yWindow="238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(2)'!$A$1:$P$50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I21" i="1"/>
  <c r="J21" i="1"/>
  <c r="I22" i="1"/>
  <c r="J22" i="1"/>
  <c r="I23" i="1"/>
  <c r="J23" i="1"/>
  <c r="I24" i="1"/>
  <c r="J24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58" i="1"/>
  <c r="P59" i="1"/>
  <c r="P60" i="1"/>
  <c r="P61" i="1"/>
  <c r="P62" i="1"/>
  <c r="P63" i="1"/>
  <c r="P37" i="1"/>
  <c r="O37" i="1"/>
  <c r="N37" i="1"/>
  <c r="M37" i="1"/>
  <c r="L37" i="1"/>
  <c r="K37" i="1"/>
  <c r="H37" i="1"/>
  <c r="G37" i="1"/>
  <c r="D37" i="1"/>
  <c r="C37" i="1"/>
  <c r="H44" i="1"/>
  <c r="P57" i="1"/>
  <c r="P56" i="1"/>
  <c r="P55" i="1"/>
  <c r="T41" i="1"/>
  <c r="R43" i="1"/>
  <c r="P44" i="1"/>
  <c r="D42" i="1"/>
  <c r="C42" i="1"/>
  <c r="D41" i="1"/>
  <c r="C41" i="1"/>
  <c r="C43" i="1"/>
  <c r="T39" i="1"/>
  <c r="D43" i="1"/>
  <c r="U41" i="1"/>
  <c r="R41" i="1"/>
  <c r="J7" i="1"/>
  <c r="J6" i="1"/>
  <c r="I7" i="1"/>
  <c r="I6" i="1"/>
  <c r="U39" i="1"/>
  <c r="R39" i="1"/>
  <c r="P40" i="1"/>
  <c r="P42" i="1"/>
  <c r="F7" i="1"/>
  <c r="E7" i="1"/>
  <c r="F6" i="1"/>
  <c r="E6" i="1"/>
  <c r="E37" i="1"/>
  <c r="F37" i="1"/>
</calcChain>
</file>

<file path=xl/sharedStrings.xml><?xml version="1.0" encoding="utf-8"?>
<sst xmlns="http://schemas.openxmlformats.org/spreadsheetml/2006/main" count="126" uniqueCount="86">
  <si>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</si>
  <si>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</si>
  <si>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</si>
  <si>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</si>
  <si>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</si>
  <si>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</si>
  <si>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</si>
  <si>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</si>
  <si>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</si>
  <si>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</si>
  <si>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</si>
  <si>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</si>
  <si>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</si>
  <si>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</si>
  <si>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</si>
  <si>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</si>
  <si>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</si>
  <si>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</si>
  <si>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</si>
  <si>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</si>
  <si>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</si>
  <si>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</si>
  <si>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</si>
  <si>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</si>
  <si>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</si>
  <si>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</si>
  <si>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</si>
  <si>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</si>
  <si>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</si>
  <si>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</si>
  <si>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</si>
  <si>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</si>
  <si>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</si>
  <si>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</si>
  <si>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</si>
  <si>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</si>
  <si>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</si>
  <si>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</si>
  <si>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</si>
  <si>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</si>
  <si>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</si>
  <si>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</si>
  <si>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</si>
  <si>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</si>
  <si>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</si>
  <si>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</si>
  <si>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</si>
  <si>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</si>
  <si>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</si>
  <si>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</si>
  <si>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</si>
  <si>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</si>
  <si>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</si>
  <si>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</si>
  <si>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</si>
  <si>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</si>
  <si>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</si>
  <si>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</si>
  <si>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</si>
  <si>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</si>
  <si>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</si>
  <si>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RTU-19</t>
  </si>
  <si>
    <t>DOAS-1</t>
  </si>
  <si>
    <t>DOAS-2</t>
  </si>
  <si>
    <t>EF-7</t>
  </si>
  <si>
    <t>EF-8</t>
  </si>
  <si>
    <t>EF-9</t>
  </si>
  <si>
    <t>EF-10</t>
  </si>
  <si>
    <t>SALES</t>
  </si>
  <si>
    <t>PHARMACY</t>
  </si>
  <si>
    <t>DELI</t>
  </si>
  <si>
    <t>BAKERY</t>
  </si>
  <si>
    <t>BACKROOM</t>
  </si>
  <si>
    <t>DOCK</t>
  </si>
  <si>
    <t>OFFICES</t>
  </si>
  <si>
    <t>PICKUP</t>
  </si>
  <si>
    <t>VESTIBULE</t>
  </si>
  <si>
    <t>TLC</t>
  </si>
  <si>
    <t>CUSTOMER RR</t>
  </si>
  <si>
    <t>EMPLOYEE RR</t>
  </si>
  <si>
    <t>DELI HOOD</t>
  </si>
  <si>
    <t>ELECTRICAL</t>
  </si>
  <si>
    <t>SEAFOOD</t>
  </si>
  <si>
    <t>CLEANING CENTER</t>
  </si>
  <si>
    <t>BAKERY OVEN</t>
  </si>
  <si>
    <t>SALES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</si>
</sst>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1" fillId="2" borderId="71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520269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zoomScale="80" zoomScaleNormal="55" zoomScaleSheetLayoutView="80" workbookViewId="0">
      <selection activeCell="H13" sqref="H13"/>
    </sheetView>
  </sheetViews>
  <sheetFormatPr defaultColWidth="9.16796875" defaultRowHeight="12.75" x14ac:dyDescent="0.15"/>
  <cols>
    <col min="1" max="1" width="10.515625" style="1" customWidth="1"/>
    <col min="2" max="2" width="17.527343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8" ht="9.75" customHeight="1" thickBot="1" x14ac:dyDescent="0.25">
      <c r="A3" s="86"/>
    </row>
    <row r="4" spans="1:18" ht="20.100000000000001" customHeight="1" thickBot="1" x14ac:dyDescent="0.2">
      <c r="A4" s="6"/>
      <c r="B4" s="8" t="s">
        <v>1</v>
      </c>
      <c r="C4" s="198" t="s">
        <v>2</v>
      </c>
      <c r="D4" s="199"/>
      <c r="E4" s="187" t="s">
        <v>3</v>
      </c>
      <c r="F4" s="185"/>
      <c r="G4" s="204" t="s">
        <v>4</v>
      </c>
      <c r="H4" s="205"/>
      <c r="I4" s="196" t="s">
        <v>5</v>
      </c>
      <c r="J4" s="197"/>
      <c r="K4" s="202" t="s">
        <v>6</v>
      </c>
      <c r="L4" s="203"/>
      <c r="M4" s="200" t="s">
        <v>7</v>
      </c>
      <c r="N4" s="201"/>
      <c r="O4" s="200" t="s">
        <v>8</v>
      </c>
      <c r="P4" s="201"/>
      <c r="Q4" s="7"/>
      <c r="R4" s="63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15">
      <c r="A6" s="73" t="s">
        <v>13</v>
      </c>
      <c r="B6" s="71" t="s">
        <v>68</v>
      </c>
      <c r="C6" s="23">
        <v>4565</v>
      </c>
      <c r="D6" s="24">
        <v>4526</v>
      </c>
      <c r="E6" s="23">
        <f t="shared" ref="E6:F7" si="0">C6-G6</f>
        <v>4565</v>
      </c>
      <c r="F6" s="24">
        <f t="shared" si="0"/>
        <v>4526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15">
      <c r="A7" s="74" t="s">
        <v>14</v>
      </c>
      <c r="B7" s="72" t="s">
        <v>68</v>
      </c>
      <c r="C7" s="35">
        <v>4395</v>
      </c>
      <c r="D7" s="36">
        <v>4325</v>
      </c>
      <c r="E7" s="35">
        <f t="shared" si="0"/>
        <v>4395</v>
      </c>
      <c r="F7" s="36">
        <f t="shared" si="0"/>
        <v>4325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15">
      <c r="A8" s="74" t="s">
        <v>15</v>
      </c>
      <c r="B8" s="72" t="s">
        <v>68</v>
      </c>
      <c r="C8" s="35">
        <v>3925</v>
      </c>
      <c r="D8" s="36">
        <v>4054</v>
      </c>
      <c r="E8" s="35">
        <f t="shared" ref="E8:E19" si="2">C8-G8</f>
        <v>3925</v>
      </c>
      <c r="F8" s="36">
        <f t="shared" ref="F8:F19" si="3">D8-H8</f>
        <v>4054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15">
      <c r="A9" s="74" t="s">
        <v>16</v>
      </c>
      <c r="B9" s="72" t="s">
        <v>68</v>
      </c>
      <c r="C9" s="35">
        <v>4350</v>
      </c>
      <c r="D9" s="36">
        <v>4290</v>
      </c>
      <c r="E9" s="35">
        <f t="shared" si="2"/>
        <v>4350</v>
      </c>
      <c r="F9" s="36">
        <f t="shared" si="3"/>
        <v>4290</v>
      </c>
      <c r="G9" s="37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15">
      <c r="A10" s="102" t="s">
        <v>17</v>
      </c>
      <c r="B10" s="72" t="s">
        <v>68</v>
      </c>
      <c r="C10" s="114">
        <v>4635</v>
      </c>
      <c r="D10" s="115">
        <v>4862</v>
      </c>
      <c r="E10" s="114">
        <f t="shared" si="2"/>
        <v>4635</v>
      </c>
      <c r="F10" s="115">
        <f t="shared" si="3"/>
        <v>4862</v>
      </c>
      <c r="G10" s="104">
        <v>0</v>
      </c>
      <c r="H10" s="105">
        <v>0</v>
      </c>
      <c r="I10" s="106">
        <f>G10/C10</f>
        <v>0</v>
      </c>
      <c r="J10" s="107">
        <f>H10/D10</f>
        <v>0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15">
      <c r="A11" s="74" t="s">
        <v>18</v>
      </c>
      <c r="B11" s="72" t="s">
        <v>68</v>
      </c>
      <c r="C11" s="35">
        <v>4075</v>
      </c>
      <c r="D11" s="36">
        <v>4316</v>
      </c>
      <c r="E11" s="35">
        <f t="shared" si="2"/>
        <v>4075</v>
      </c>
      <c r="F11" s="36">
        <f t="shared" si="3"/>
        <v>4316</v>
      </c>
      <c r="G11" s="37">
        <v>0</v>
      </c>
      <c r="H11" s="38">
        <v>0</v>
      </c>
      <c r="I11" s="39">
        <f t="shared" ref="I11:I13" si="6">G11/C11</f>
        <v>0</v>
      </c>
      <c r="J11" s="40">
        <f t="shared" ref="J11:J13" si="7">H11/D11</f>
        <v>0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15">
      <c r="A12" s="74" t="s">
        <v>19</v>
      </c>
      <c r="B12" s="72" t="s">
        <v>68</v>
      </c>
      <c r="C12" s="35">
        <v>4290</v>
      </c>
      <c r="D12" s="36">
        <v>4327</v>
      </c>
      <c r="E12" s="35">
        <f t="shared" ref="E12:E13" si="8">C12-G12</f>
        <v>4290</v>
      </c>
      <c r="F12" s="36">
        <f t="shared" ref="F12:F13" si="9">D12-H12</f>
        <v>4327</v>
      </c>
      <c r="G12" s="37">
        <v>0</v>
      </c>
      <c r="H12" s="38">
        <v>0</v>
      </c>
      <c r="I12" s="39">
        <f t="shared" si="6"/>
        <v>0</v>
      </c>
      <c r="J12" s="40">
        <f t="shared" si="7"/>
        <v>0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15">
      <c r="A13" s="74" t="s">
        <v>20</v>
      </c>
      <c r="B13" s="72" t="s">
        <v>68</v>
      </c>
      <c r="C13" s="35">
        <v>4100</v>
      </c>
      <c r="D13" s="36">
        <v>3850</v>
      </c>
      <c r="E13" s="35">
        <f t="shared" si="8"/>
        <v>3526</v>
      </c>
      <c r="F13" s="36">
        <f t="shared" si="9"/>
        <v>3850</v>
      </c>
      <c r="G13" s="37">
        <v>574</v>
      </c>
      <c r="H13" s="38">
        <v>0</v>
      </c>
      <c r="I13" s="39">
        <f t="shared" si="6"/>
        <v>0.14000000000000001</v>
      </c>
      <c r="J13" s="40">
        <f t="shared" si="7"/>
        <v>0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15">
      <c r="A14" s="102" t="s">
        <v>21</v>
      </c>
      <c r="B14" s="72" t="s">
        <v>68</v>
      </c>
      <c r="C14" s="114">
        <v>3720</v>
      </c>
      <c r="D14" s="115">
        <v>3634</v>
      </c>
      <c r="E14" s="114">
        <f t="shared" si="2"/>
        <v>3720</v>
      </c>
      <c r="F14" s="115">
        <f t="shared" si="3"/>
        <v>3634</v>
      </c>
      <c r="G14" s="104">
        <v>0</v>
      </c>
      <c r="H14" s="105">
        <v>0</v>
      </c>
      <c r="I14" s="106">
        <f>G14/C14</f>
        <v>0</v>
      </c>
      <c r="J14" s="107">
        <f>H14/D14</f>
        <v>0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15">
      <c r="A15" s="74" t="s">
        <v>22</v>
      </c>
      <c r="B15" s="72" t="s">
        <v>69</v>
      </c>
      <c r="C15" s="35">
        <v>2070</v>
      </c>
      <c r="D15" s="36">
        <v>2209</v>
      </c>
      <c r="E15" s="35">
        <f t="shared" si="2"/>
        <v>1560</v>
      </c>
      <c r="F15" s="36">
        <f t="shared" si="3"/>
        <v>1667</v>
      </c>
      <c r="G15" s="37">
        <v>510</v>
      </c>
      <c r="H15" s="38">
        <v>542</v>
      </c>
      <c r="I15" s="39">
        <f t="shared" ref="I15:I17" si="10">G15/C15</f>
        <v>0.24637681159420291</v>
      </c>
      <c r="J15" s="40">
        <f t="shared" ref="J15:J17" si="11">H15/D15</f>
        <v>0.24535989135355366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x14ac:dyDescent="0.15">
      <c r="A16" s="74" t="s">
        <v>23</v>
      </c>
      <c r="B16" s="72" t="s">
        <v>70</v>
      </c>
      <c r="C16" s="35">
        <v>1990</v>
      </c>
      <c r="D16" s="36">
        <v>1892</v>
      </c>
      <c r="E16" s="35">
        <f t="shared" ref="E16:E17" si="12">C16-G16</f>
        <v>1818</v>
      </c>
      <c r="F16" s="36">
        <f t="shared" ref="F16:F17" si="13">D16-H16</f>
        <v>1712</v>
      </c>
      <c r="G16" s="37">
        <v>172</v>
      </c>
      <c r="H16" s="38">
        <v>180</v>
      </c>
      <c r="I16" s="39">
        <f t="shared" si="10"/>
        <v>8.6432160804020094E-2</v>
      </c>
      <c r="J16" s="40">
        <f t="shared" si="11"/>
        <v>9.5137420718816063E-2</v>
      </c>
      <c r="K16" s="41"/>
      <c r="L16" s="42"/>
      <c r="M16" s="43"/>
      <c r="N16" s="44"/>
      <c r="O16" s="45"/>
      <c r="P16" s="46"/>
      <c r="Q16" s="62"/>
      <c r="R16" s="67"/>
    </row>
    <row r="17" spans="1:18" ht="20.100000000000001" customHeight="1" x14ac:dyDescent="0.15">
      <c r="A17" s="74" t="s">
        <v>24</v>
      </c>
      <c r="B17" s="72" t="s">
        <v>71</v>
      </c>
      <c r="C17" s="35">
        <v>1600</v>
      </c>
      <c r="D17" s="36">
        <v>1594</v>
      </c>
      <c r="E17" s="35">
        <f t="shared" si="12"/>
        <v>1600</v>
      </c>
      <c r="F17" s="36">
        <f t="shared" si="13"/>
        <v>1594</v>
      </c>
      <c r="G17" s="37">
        <v>0</v>
      </c>
      <c r="H17" s="38">
        <v>0</v>
      </c>
      <c r="I17" s="39">
        <f t="shared" si="10"/>
        <v>0</v>
      </c>
      <c r="J17" s="40">
        <f t="shared" si="11"/>
        <v>0</v>
      </c>
      <c r="K17" s="41"/>
      <c r="L17" s="42"/>
      <c r="M17" s="43"/>
      <c r="N17" s="44"/>
      <c r="O17" s="45"/>
      <c r="P17" s="46"/>
      <c r="Q17" s="62"/>
      <c r="R17" s="67"/>
    </row>
    <row r="18" spans="1:18" ht="20.100000000000001" customHeight="1" x14ac:dyDescent="0.15">
      <c r="A18" s="102" t="s">
        <v>25</v>
      </c>
      <c r="B18" s="103" t="s">
        <v>72</v>
      </c>
      <c r="C18" s="114">
        <v>2060</v>
      </c>
      <c r="D18" s="115">
        <v>1965</v>
      </c>
      <c r="E18" s="114">
        <f t="shared" si="2"/>
        <v>1865</v>
      </c>
      <c r="F18" s="115">
        <f t="shared" si="3"/>
        <v>1787</v>
      </c>
      <c r="G18" s="104">
        <v>195</v>
      </c>
      <c r="H18" s="105">
        <v>178</v>
      </c>
      <c r="I18" s="106">
        <f>G18/C18</f>
        <v>9.4660194174757281E-2</v>
      </c>
      <c r="J18" s="107">
        <f>H18/D18</f>
        <v>9.0585241730279903E-2</v>
      </c>
      <c r="K18" s="108"/>
      <c r="L18" s="109"/>
      <c r="M18" s="110"/>
      <c r="N18" s="111"/>
      <c r="O18" s="112"/>
      <c r="P18" s="113"/>
      <c r="Q18" s="69"/>
      <c r="R18" s="67"/>
    </row>
    <row r="19" spans="1:18" ht="20.100000000000001" customHeight="1" x14ac:dyDescent="0.15">
      <c r="A19" s="74" t="s">
        <v>26</v>
      </c>
      <c r="B19" s="72" t="s">
        <v>72</v>
      </c>
      <c r="C19" s="35">
        <v>1900</v>
      </c>
      <c r="D19" s="36">
        <v>2041</v>
      </c>
      <c r="E19" s="35">
        <f t="shared" si="2"/>
        <v>1627</v>
      </c>
      <c r="F19" s="36">
        <f t="shared" si="3"/>
        <v>1754</v>
      </c>
      <c r="G19" s="37">
        <v>273</v>
      </c>
      <c r="H19" s="38">
        <v>287</v>
      </c>
      <c r="I19" s="39">
        <f t="shared" ref="I19:I20" si="14">G19/C19</f>
        <v>0.1436842105263158</v>
      </c>
      <c r="J19" s="40">
        <f t="shared" ref="J19:J20" si="15">H19/D19</f>
        <v>0.14061734443900048</v>
      </c>
      <c r="K19" s="41"/>
      <c r="L19" s="42"/>
      <c r="M19" s="43"/>
      <c r="N19" s="44"/>
      <c r="O19" s="45"/>
      <c r="P19" s="46"/>
      <c r="Q19" s="62"/>
      <c r="R19" s="67"/>
    </row>
    <row r="20" spans="1:18" ht="20.100000000000001" customHeight="1" x14ac:dyDescent="0.15">
      <c r="A20" s="74" t="s">
        <v>27</v>
      </c>
      <c r="B20" s="72" t="s">
        <v>73</v>
      </c>
      <c r="C20" s="35">
        <v>3225</v>
      </c>
      <c r="D20" s="36">
        <v>3200</v>
      </c>
      <c r="E20" s="35">
        <f t="shared" ref="E20:E21" si="16">C20-G20</f>
        <v>2635</v>
      </c>
      <c r="F20" s="36">
        <f t="shared" ref="F20:F21" si="17">D20-H20</f>
        <v>2668</v>
      </c>
      <c r="G20" s="37">
        <v>590</v>
      </c>
      <c r="H20" s="38">
        <v>532</v>
      </c>
      <c r="I20" s="39">
        <f t="shared" si="14"/>
        <v>0.18294573643410852</v>
      </c>
      <c r="J20" s="40">
        <f t="shared" si="15"/>
        <v>0.16625000000000001</v>
      </c>
      <c r="K20" s="41"/>
      <c r="L20" s="42"/>
      <c r="M20" s="43"/>
      <c r="N20" s="44"/>
      <c r="O20" s="45"/>
      <c r="P20" s="46"/>
      <c r="Q20" s="62"/>
      <c r="R20" s="67"/>
    </row>
    <row r="21" spans="1:18" ht="20.100000000000001" customHeight="1" x14ac:dyDescent="0.15">
      <c r="A21" s="74" t="s">
        <v>28</v>
      </c>
      <c r="B21" s="72" t="s">
        <v>74</v>
      </c>
      <c r="C21" s="35">
        <v>2915</v>
      </c>
      <c r="D21" s="36">
        <v>2883</v>
      </c>
      <c r="E21" s="35">
        <f t="shared" si="16"/>
        <v>2308</v>
      </c>
      <c r="F21" s="36">
        <f t="shared" si="17"/>
        <v>2297</v>
      </c>
      <c r="G21" s="37">
        <v>607</v>
      </c>
      <c r="H21" s="38">
        <v>586</v>
      </c>
      <c r="I21" s="39">
        <f t="shared" ref="I21:I24" si="18">G21/C21</f>
        <v>0.20823327615780446</v>
      </c>
      <c r="J21" s="40">
        <f t="shared" ref="J21:J24" si="19">H21/D21</f>
        <v>0.20326049254249046</v>
      </c>
      <c r="K21" s="41"/>
      <c r="L21" s="42"/>
      <c r="M21" s="43"/>
      <c r="N21" s="44"/>
      <c r="O21" s="45"/>
      <c r="P21" s="46"/>
      <c r="Q21" s="62"/>
      <c r="R21" s="67"/>
    </row>
    <row r="22" spans="1:18" ht="20.100000000000001" customHeight="1" x14ac:dyDescent="0.15">
      <c r="A22" s="74" t="s">
        <v>59</v>
      </c>
      <c r="B22" s="72" t="s">
        <v>75</v>
      </c>
      <c r="C22" s="35">
        <v>2800</v>
      </c>
      <c r="D22" s="36">
        <v>2840</v>
      </c>
      <c r="E22" s="35">
        <f t="shared" ref="E22:E24" si="20">C22-G22</f>
        <v>2387</v>
      </c>
      <c r="F22" s="36">
        <f t="shared" ref="F22:F24" si="21">D22-H22</f>
        <v>2455</v>
      </c>
      <c r="G22" s="37">
        <v>413</v>
      </c>
      <c r="H22" s="38">
        <v>385</v>
      </c>
      <c r="I22" s="39">
        <f t="shared" si="18"/>
        <v>0.14749999999999999</v>
      </c>
      <c r="J22" s="40">
        <f t="shared" si="19"/>
        <v>0.13556338028169015</v>
      </c>
      <c r="K22" s="41"/>
      <c r="L22" s="42"/>
      <c r="M22" s="43"/>
      <c r="N22" s="44"/>
      <c r="O22" s="45"/>
      <c r="P22" s="46"/>
      <c r="Q22" s="62"/>
      <c r="R22" s="67"/>
    </row>
    <row r="23" spans="1:18" ht="20.100000000000001" customHeight="1" x14ac:dyDescent="0.15">
      <c r="A23" s="74" t="s">
        <v>60</v>
      </c>
      <c r="B23" s="72" t="s">
        <v>76</v>
      </c>
      <c r="C23" s="35">
        <v>3500</v>
      </c>
      <c r="D23" s="36">
        <v>3241</v>
      </c>
      <c r="E23" s="35">
        <f t="shared" si="20"/>
        <v>3500</v>
      </c>
      <c r="F23" s="36">
        <f t="shared" si="21"/>
        <v>3241</v>
      </c>
      <c r="G23" s="37">
        <v>0</v>
      </c>
      <c r="H23" s="38">
        <v>0</v>
      </c>
      <c r="I23" s="39">
        <f t="shared" si="18"/>
        <v>0</v>
      </c>
      <c r="J23" s="40">
        <f t="shared" si="19"/>
        <v>0</v>
      </c>
      <c r="K23" s="41"/>
      <c r="L23" s="42"/>
      <c r="M23" s="43"/>
      <c r="N23" s="44"/>
      <c r="O23" s="45"/>
      <c r="P23" s="46"/>
      <c r="Q23" s="62"/>
      <c r="R23" s="67"/>
    </row>
    <row r="24" spans="1:18" ht="20.100000000000001" customHeight="1" x14ac:dyDescent="0.15">
      <c r="A24" s="74" t="s">
        <v>61</v>
      </c>
      <c r="B24" s="72" t="s">
        <v>76</v>
      </c>
      <c r="C24" s="35">
        <v>3500</v>
      </c>
      <c r="D24" s="36">
        <v>3726</v>
      </c>
      <c r="E24" s="35">
        <f t="shared" si="20"/>
        <v>3500</v>
      </c>
      <c r="F24" s="36">
        <f t="shared" si="21"/>
        <v>3726</v>
      </c>
      <c r="G24" s="37">
        <v>0</v>
      </c>
      <c r="H24" s="38">
        <v>0</v>
      </c>
      <c r="I24" s="39">
        <f t="shared" si="18"/>
        <v>0</v>
      </c>
      <c r="J24" s="40">
        <f t="shared" si="19"/>
        <v>0</v>
      </c>
      <c r="K24" s="41"/>
      <c r="L24" s="42"/>
      <c r="M24" s="43"/>
      <c r="N24" s="44"/>
      <c r="O24" s="45"/>
      <c r="P24" s="46"/>
      <c r="Q24" s="62"/>
      <c r="R24" s="67"/>
    </row>
    <row r="25" spans="1:18" ht="20.100000000000001" customHeight="1" x14ac:dyDescent="0.15">
      <c r="A25" s="74" t="s">
        <v>62</v>
      </c>
      <c r="B25" s="72" t="s">
        <v>85</v>
      </c>
      <c r="C25" s="47"/>
      <c r="D25" s="48"/>
      <c r="E25" s="47" t="s">
        <v>29</v>
      </c>
      <c r="F25" s="48"/>
      <c r="G25" s="41"/>
      <c r="H25" s="42"/>
      <c r="I25" s="49"/>
      <c r="J25" s="42"/>
      <c r="K25" s="37">
        <v>6050</v>
      </c>
      <c r="L25" s="38">
        <v>5805</v>
      </c>
      <c r="M25" s="43"/>
      <c r="N25" s="44"/>
      <c r="O25" s="45"/>
      <c r="P25" s="46"/>
      <c r="Q25" s="53"/>
      <c r="R25" s="67"/>
    </row>
    <row r="26" spans="1:18" ht="20.100000000000001" customHeight="1" x14ac:dyDescent="0.15">
      <c r="A26" s="74" t="s">
        <v>63</v>
      </c>
      <c r="B26" s="72" t="s">
        <v>85</v>
      </c>
      <c r="C26" s="47"/>
      <c r="D26" s="48"/>
      <c r="E26" s="47" t="s">
        <v>29</v>
      </c>
      <c r="F26" s="48"/>
      <c r="G26" s="41"/>
      <c r="H26" s="42"/>
      <c r="I26" s="49"/>
      <c r="J26" s="42"/>
      <c r="K26" s="37">
        <v>6050</v>
      </c>
      <c r="L26" s="38">
        <v>6191</v>
      </c>
      <c r="M26" s="43"/>
      <c r="N26" s="44"/>
      <c r="O26" s="45"/>
      <c r="P26" s="46"/>
      <c r="Q26" s="53"/>
      <c r="R26" s="67"/>
    </row>
    <row r="27" spans="1:18" ht="20.100000000000001" customHeight="1" x14ac:dyDescent="0.15">
      <c r="A27" s="102" t="s">
        <v>30</v>
      </c>
      <c r="B27" s="103" t="s">
        <v>78</v>
      </c>
      <c r="C27" s="116"/>
      <c r="D27" s="117"/>
      <c r="E27" s="116"/>
      <c r="F27" s="117"/>
      <c r="G27" s="108"/>
      <c r="H27" s="109"/>
      <c r="I27" s="118"/>
      <c r="J27" s="109"/>
      <c r="K27" s="108"/>
      <c r="L27" s="109"/>
      <c r="M27" s="112"/>
      <c r="N27" s="113"/>
      <c r="O27" s="51">
        <v>700</v>
      </c>
      <c r="P27" s="52">
        <v>810</v>
      </c>
      <c r="Q27" s="62"/>
      <c r="R27" s="67"/>
    </row>
    <row r="28" spans="1:18" ht="20.100000000000001" customHeight="1" x14ac:dyDescent="0.15">
      <c r="A28" s="74" t="s">
        <v>31</v>
      </c>
      <c r="B28" s="72" t="s">
        <v>77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1">
        <v>200</v>
      </c>
      <c r="P28" s="52">
        <v>198</v>
      </c>
      <c r="Q28" s="62"/>
      <c r="R28" s="67"/>
    </row>
    <row r="29" spans="1:18" ht="20.100000000000001" customHeight="1" x14ac:dyDescent="0.15">
      <c r="A29" s="102" t="s">
        <v>32</v>
      </c>
      <c r="B29" s="72" t="s">
        <v>79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1">
        <v>500</v>
      </c>
      <c r="P29" s="52">
        <v>510</v>
      </c>
      <c r="Q29" s="62"/>
      <c r="R29" s="67"/>
    </row>
    <row r="30" spans="1:18" ht="20.100000000000001" customHeight="1" x14ac:dyDescent="0.15">
      <c r="A30" s="74" t="s">
        <v>33</v>
      </c>
      <c r="B30" s="72" t="s">
        <v>80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129">
        <v>2400</v>
      </c>
      <c r="N30" s="130">
        <v>2534</v>
      </c>
      <c r="O30" s="127"/>
      <c r="P30" s="128"/>
      <c r="Q30" s="62"/>
      <c r="R30" s="67"/>
    </row>
    <row r="31" spans="1:18" ht="20.100000000000001" customHeight="1" x14ac:dyDescent="0.15">
      <c r="A31" s="102" t="s">
        <v>34</v>
      </c>
      <c r="B31" s="72" t="s">
        <v>81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1">
        <v>800</v>
      </c>
      <c r="P31" s="52">
        <v>824</v>
      </c>
      <c r="Q31" s="62"/>
      <c r="R31" s="67"/>
    </row>
    <row r="32" spans="1:18" ht="20.100000000000001" customHeight="1" x14ac:dyDescent="0.15">
      <c r="A32" s="74" t="s">
        <v>35</v>
      </c>
      <c r="B32" s="72" t="s">
        <v>81</v>
      </c>
      <c r="C32" s="50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1">
        <v>800</v>
      </c>
      <c r="P32" s="52">
        <v>815</v>
      </c>
      <c r="Q32" s="62"/>
      <c r="R32" s="67"/>
    </row>
    <row r="33" spans="1:21" ht="20.100000000000001" customHeight="1" x14ac:dyDescent="0.15">
      <c r="A33" s="102" t="s">
        <v>64</v>
      </c>
      <c r="B33" s="120" t="s">
        <v>82</v>
      </c>
      <c r="C33" s="121"/>
      <c r="D33" s="122"/>
      <c r="E33" s="123"/>
      <c r="F33" s="122"/>
      <c r="G33" s="124"/>
      <c r="H33" s="125"/>
      <c r="I33" s="126"/>
      <c r="J33" s="125"/>
      <c r="K33" s="124"/>
      <c r="L33" s="125"/>
      <c r="M33" s="127"/>
      <c r="N33" s="128"/>
      <c r="O33" s="129">
        <v>700</v>
      </c>
      <c r="P33" s="130">
        <v>715</v>
      </c>
      <c r="Q33" s="62"/>
      <c r="R33" s="67"/>
    </row>
    <row r="34" spans="1:21" ht="20.100000000000001" customHeight="1" x14ac:dyDescent="0.15">
      <c r="A34" s="74" t="s">
        <v>65</v>
      </c>
      <c r="B34" s="120" t="s">
        <v>83</v>
      </c>
      <c r="C34" s="121"/>
      <c r="D34" s="122"/>
      <c r="E34" s="123"/>
      <c r="F34" s="122"/>
      <c r="G34" s="124"/>
      <c r="H34" s="125"/>
      <c r="I34" s="126"/>
      <c r="J34" s="125"/>
      <c r="K34" s="124"/>
      <c r="L34" s="125"/>
      <c r="M34" s="127"/>
      <c r="N34" s="128"/>
      <c r="O34" s="129">
        <v>200</v>
      </c>
      <c r="P34" s="130">
        <v>207</v>
      </c>
      <c r="Q34" s="62"/>
      <c r="R34" s="67"/>
    </row>
    <row r="35" spans="1:21" ht="20.100000000000001" customHeight="1" x14ac:dyDescent="0.15">
      <c r="A35" s="102" t="s">
        <v>66</v>
      </c>
      <c r="B35" s="120" t="s">
        <v>84</v>
      </c>
      <c r="C35" s="121"/>
      <c r="D35" s="122"/>
      <c r="E35" s="123"/>
      <c r="F35" s="122"/>
      <c r="G35" s="124"/>
      <c r="H35" s="125"/>
      <c r="I35" s="126"/>
      <c r="J35" s="125"/>
      <c r="K35" s="124"/>
      <c r="L35" s="125"/>
      <c r="M35" s="127"/>
      <c r="N35" s="128"/>
      <c r="O35" s="129">
        <v>600</v>
      </c>
      <c r="P35" s="130">
        <v>595</v>
      </c>
      <c r="Q35" s="62"/>
      <c r="R35" s="67"/>
    </row>
    <row r="36" spans="1:21" ht="20.100000000000001" customHeight="1" thickBot="1" x14ac:dyDescent="0.2">
      <c r="A36" s="74" t="s">
        <v>67</v>
      </c>
      <c r="B36" s="120" t="s">
        <v>84</v>
      </c>
      <c r="C36" s="121"/>
      <c r="D36" s="122"/>
      <c r="E36" s="123"/>
      <c r="F36" s="122"/>
      <c r="G36" s="124"/>
      <c r="H36" s="125"/>
      <c r="I36" s="126"/>
      <c r="J36" s="125"/>
      <c r="K36" s="124"/>
      <c r="L36" s="125"/>
      <c r="M36" s="127"/>
      <c r="N36" s="128"/>
      <c r="O36" s="129">
        <v>600</v>
      </c>
      <c r="P36" s="130">
        <v>553</v>
      </c>
      <c r="Q36" s="62"/>
      <c r="R36" s="67"/>
    </row>
    <row r="37" spans="1:21" ht="20.100000000000001" customHeight="1" thickBot="1" x14ac:dyDescent="0.2">
      <c r="A37" s="206" t="s">
        <v>36</v>
      </c>
      <c r="B37" s="207"/>
      <c r="C37" s="75">
        <f t="shared" ref="C37:H37" si="22">SUM(C6:C36)</f>
        <v>63615</v>
      </c>
      <c r="D37" s="76">
        <f t="shared" si="22"/>
        <v>63775</v>
      </c>
      <c r="E37" s="75">
        <f t="shared" si="22"/>
        <v>60281</v>
      </c>
      <c r="F37" s="76">
        <f t="shared" si="22"/>
        <v>61085</v>
      </c>
      <c r="G37" s="77">
        <f t="shared" si="22"/>
        <v>3334</v>
      </c>
      <c r="H37" s="78">
        <f t="shared" si="22"/>
        <v>2690</v>
      </c>
      <c r="I37" s="79"/>
      <c r="J37" s="80"/>
      <c r="K37" s="77">
        <f t="shared" ref="K37:P37" si="23">SUM(K6:K36)</f>
        <v>12100</v>
      </c>
      <c r="L37" s="78">
        <f t="shared" si="23"/>
        <v>11996</v>
      </c>
      <c r="M37" s="119">
        <f t="shared" si="23"/>
        <v>2400</v>
      </c>
      <c r="N37" s="81">
        <f t="shared" si="23"/>
        <v>2534</v>
      </c>
      <c r="O37" s="82">
        <f t="shared" si="23"/>
        <v>5100</v>
      </c>
      <c r="P37" s="83">
        <f t="shared" si="23"/>
        <v>5227</v>
      </c>
      <c r="Q37" s="53"/>
      <c r="R37" s="67"/>
    </row>
    <row r="38" spans="1:21" ht="20.100000000000001" customHeight="1" thickBot="1" x14ac:dyDescent="0.2">
      <c r="A38" s="64"/>
      <c r="B38" s="54"/>
      <c r="C38" s="54"/>
      <c r="D38" s="54"/>
      <c r="E38" s="54"/>
      <c r="F38" s="65"/>
      <c r="G38" s="65"/>
      <c r="H38" s="70"/>
      <c r="I38" s="70"/>
      <c r="J38" s="65"/>
      <c r="K38" s="65"/>
      <c r="L38" s="66"/>
      <c r="M38" s="66"/>
      <c r="N38" s="66"/>
      <c r="O38" s="66"/>
      <c r="P38" s="53"/>
      <c r="Q38" s="67"/>
    </row>
    <row r="39" spans="1:21" ht="20.100000000000001" customHeight="1" thickBot="1" x14ac:dyDescent="0.2">
      <c r="A39" s="97" t="s">
        <v>37</v>
      </c>
      <c r="B39" s="84"/>
      <c r="C39" s="84"/>
      <c r="D39" s="84"/>
      <c r="F39" s="174" t="s">
        <v>38</v>
      </c>
      <c r="G39" s="175"/>
      <c r="H39" s="148" t="s">
        <v>39</v>
      </c>
      <c r="I39" s="149"/>
      <c r="J39" s="150"/>
      <c r="L39" s="96" t="s">
        <v>40</v>
      </c>
      <c r="M39" s="85"/>
      <c r="N39" s="85"/>
      <c r="O39" s="85"/>
      <c r="P39" s="85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2">
      <c r="A40" s="166" t="s">
        <v>36</v>
      </c>
      <c r="B40" s="167"/>
      <c r="C40" s="87" t="s">
        <v>11</v>
      </c>
      <c r="D40" s="88" t="s">
        <v>12</v>
      </c>
      <c r="F40" s="176"/>
      <c r="G40" s="177"/>
      <c r="H40" s="151"/>
      <c r="I40" s="152"/>
      <c r="J40" s="153"/>
      <c r="L40" s="145" t="s">
        <v>41</v>
      </c>
      <c r="M40" s="145"/>
      <c r="N40" s="145"/>
      <c r="O40" s="145"/>
      <c r="P40" s="99">
        <f>IF(R39=TRUE, 1, 0)</f>
        <v>1</v>
      </c>
    </row>
    <row r="41" spans="1:21" ht="18.75" customHeight="1" x14ac:dyDescent="0.15">
      <c r="A41" s="168" t="s">
        <v>42</v>
      </c>
      <c r="B41" s="169"/>
      <c r="C41" s="89">
        <f>G37+K37</f>
        <v>15434</v>
      </c>
      <c r="D41" s="90">
        <f>H37+L37</f>
        <v>14686</v>
      </c>
      <c r="F41" s="215" t="s">
        <v>43</v>
      </c>
      <c r="G41" s="216"/>
      <c r="H41" s="157"/>
      <c r="I41" s="158"/>
      <c r="J41" s="159"/>
      <c r="L41" s="146"/>
      <c r="M41" s="146"/>
      <c r="N41" s="146"/>
      <c r="O41" s="146"/>
      <c r="P41" s="101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2">
      <c r="A42" s="170" t="s">
        <v>44</v>
      </c>
      <c r="B42" s="171"/>
      <c r="C42" s="93">
        <f>M37+O37</f>
        <v>7500</v>
      </c>
      <c r="D42" s="94">
        <f>N37+P37</f>
        <v>7761</v>
      </c>
      <c r="F42" s="217" t="s">
        <v>45</v>
      </c>
      <c r="G42" s="218"/>
      <c r="H42" s="160"/>
      <c r="I42" s="161"/>
      <c r="J42" s="162"/>
      <c r="L42" s="147" t="s">
        <v>46</v>
      </c>
      <c r="M42" s="147"/>
      <c r="N42" s="147"/>
      <c r="O42" s="147"/>
      <c r="P42" s="100" t="e">
        <f>IF(R41=TRUE, 1, 0)</f>
        <v>#DIV/0!</v>
      </c>
    </row>
    <row r="43" spans="1:21" ht="18.75" customHeight="1" thickBot="1" x14ac:dyDescent="0.2">
      <c r="A43" s="172" t="s">
        <v>47</v>
      </c>
      <c r="B43" s="173"/>
      <c r="C43" s="91">
        <f>C41-C42</f>
        <v>7934</v>
      </c>
      <c r="D43" s="92">
        <f>D41-D42</f>
        <v>6925</v>
      </c>
      <c r="F43" s="178" t="s">
        <v>48</v>
      </c>
      <c r="G43" s="179"/>
      <c r="H43" s="163"/>
      <c r="I43" s="164"/>
      <c r="J43" s="165"/>
      <c r="L43" s="146"/>
      <c r="M43" s="146"/>
      <c r="N43" s="146"/>
      <c r="O43" s="146"/>
      <c r="P43" s="101"/>
      <c r="R43" s="1" t="e">
        <f>AND(H44&gt;=-0.02, H44&lt;=0.02)</f>
        <v>#DIV/0!</v>
      </c>
    </row>
    <row r="44" spans="1:21" ht="16.5" customHeight="1" thickBot="1" x14ac:dyDescent="0.2">
      <c r="F44" s="231" t="s">
        <v>49</v>
      </c>
      <c r="G44" s="232"/>
      <c r="H44" s="154" t="e">
        <f>AVERAGE(H41:J43)</f>
        <v>#DIV/0!</v>
      </c>
      <c r="I44" s="155"/>
      <c r="J44" s="156"/>
      <c r="L44" s="143" t="s">
        <v>50</v>
      </c>
      <c r="M44" s="143"/>
      <c r="N44" s="143"/>
      <c r="O44" s="143"/>
      <c r="P44" s="95" t="e">
        <f>IF(R43=TRUE, 1, 0)</f>
        <v>#DIV/0!</v>
      </c>
    </row>
    <row r="45" spans="1:21" ht="13.7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143"/>
      <c r="M45" s="143"/>
      <c r="N45" s="143"/>
      <c r="O45" s="143"/>
      <c r="P45" s="98"/>
    </row>
    <row r="46" spans="1:21" ht="13.7" customHeight="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6"/>
      <c r="M46" s="56"/>
      <c r="N46" s="57"/>
      <c r="O46" s="57"/>
      <c r="P46" s="7"/>
      <c r="Q46" s="7"/>
    </row>
    <row r="47" spans="1:21" ht="13.5" customHeight="1" thickBot="1" x14ac:dyDescent="0.2">
      <c r="A47" s="3" t="s">
        <v>51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15">
      <c r="A48" s="219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1"/>
      <c r="Q48" s="68"/>
    </row>
    <row r="49" spans="1:17" ht="20.100000000000001" customHeight="1" x14ac:dyDescent="0.15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4"/>
      <c r="Q49" s="68"/>
    </row>
    <row r="50" spans="1:17" ht="20.100000000000001" customHeight="1" thickBot="1" x14ac:dyDescent="0.2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7"/>
    </row>
    <row r="51" spans="1:17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5" thickBo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2">
      <c r="A53" s="228" t="s">
        <v>52</v>
      </c>
      <c r="B53" s="229"/>
      <c r="C53" s="229"/>
      <c r="D53" s="229"/>
      <c r="E53" s="229"/>
      <c r="F53" s="230"/>
      <c r="G53" s="54"/>
      <c r="H53" s="54"/>
      <c r="I53" s="54"/>
      <c r="J53" s="54"/>
      <c r="K53" s="54"/>
      <c r="L53" s="54"/>
      <c r="M53" s="54"/>
      <c r="N53" s="54"/>
      <c r="O53" s="54"/>
      <c r="P53" s="53"/>
      <c r="Q53" s="55"/>
    </row>
    <row r="54" spans="1:17" ht="19.149999999999999" customHeight="1" thickBot="1" x14ac:dyDescent="0.2">
      <c r="A54" s="5" t="s">
        <v>9</v>
      </c>
      <c r="B54" s="183" t="s">
        <v>53</v>
      </c>
      <c r="C54" s="184"/>
      <c r="D54" s="185" t="s">
        <v>54</v>
      </c>
      <c r="E54" s="186"/>
      <c r="F54" s="186"/>
      <c r="G54" s="187"/>
      <c r="H54" s="185" t="s">
        <v>55</v>
      </c>
      <c r="I54" s="187"/>
      <c r="J54" s="186" t="s">
        <v>56</v>
      </c>
      <c r="K54" s="186"/>
      <c r="L54" s="214" t="s">
        <v>6</v>
      </c>
      <c r="M54" s="214"/>
      <c r="N54" s="210" t="s">
        <v>7</v>
      </c>
      <c r="O54" s="211"/>
      <c r="P54" s="59" t="s">
        <v>57</v>
      </c>
    </row>
    <row r="55" spans="1:17" ht="18.75" customHeight="1" thickBot="1" x14ac:dyDescent="0.2">
      <c r="A55" s="60" t="s">
        <v>58</v>
      </c>
      <c r="B55" s="181"/>
      <c r="C55" s="182"/>
      <c r="D55" s="188"/>
      <c r="E55" s="189"/>
      <c r="F55" s="189"/>
      <c r="G55" s="190"/>
      <c r="H55" s="188"/>
      <c r="I55" s="190"/>
      <c r="J55" s="194"/>
      <c r="K55" s="195"/>
      <c r="L55" s="192"/>
      <c r="M55" s="193"/>
      <c r="N55" s="212"/>
      <c r="O55" s="213"/>
      <c r="P55" s="58">
        <f t="shared" ref="P55:P63" si="24">L55-N55</f>
        <v>0</v>
      </c>
    </row>
    <row r="56" spans="1:17" ht="18.75" customHeight="1" thickBot="1" x14ac:dyDescent="0.2">
      <c r="A56" s="61" t="s">
        <v>58</v>
      </c>
      <c r="B56" s="180"/>
      <c r="C56" s="180"/>
      <c r="D56" s="135"/>
      <c r="E56" s="136"/>
      <c r="F56" s="136"/>
      <c r="G56" s="137"/>
      <c r="H56" s="135"/>
      <c r="I56" s="137"/>
      <c r="J56" s="208"/>
      <c r="K56" s="209"/>
      <c r="L56" s="192"/>
      <c r="M56" s="193"/>
      <c r="N56" s="212"/>
      <c r="O56" s="213"/>
      <c r="P56" s="58">
        <f t="shared" si="24"/>
        <v>0</v>
      </c>
    </row>
    <row r="57" spans="1:17" ht="19.149999999999999" customHeight="1" thickBot="1" x14ac:dyDescent="0.2">
      <c r="A57" s="61" t="s">
        <v>58</v>
      </c>
      <c r="B57" s="133"/>
      <c r="C57" s="134"/>
      <c r="D57" s="135"/>
      <c r="E57" s="136"/>
      <c r="F57" s="136"/>
      <c r="G57" s="137"/>
      <c r="H57" s="135"/>
      <c r="I57" s="137"/>
      <c r="J57" s="135"/>
      <c r="K57" s="191"/>
      <c r="L57" s="138"/>
      <c r="M57" s="139"/>
      <c r="N57" s="131"/>
      <c r="O57" s="132"/>
      <c r="P57" s="58">
        <f t="shared" si="24"/>
        <v>0</v>
      </c>
    </row>
    <row r="58" spans="1:17" ht="19.5" customHeight="1" thickBot="1" x14ac:dyDescent="0.2">
      <c r="A58" s="60" t="s">
        <v>58</v>
      </c>
      <c r="B58" s="140"/>
      <c r="C58" s="141"/>
      <c r="D58" s="133"/>
      <c r="E58" s="142"/>
      <c r="F58" s="142"/>
      <c r="G58" s="134"/>
      <c r="H58" s="133"/>
      <c r="I58" s="134"/>
      <c r="J58" s="133"/>
      <c r="K58" s="134"/>
      <c r="L58" s="138"/>
      <c r="M58" s="139"/>
      <c r="N58" s="131"/>
      <c r="O58" s="132"/>
      <c r="P58" s="58">
        <f t="shared" si="24"/>
        <v>0</v>
      </c>
    </row>
    <row r="59" spans="1:17" ht="19.5" customHeight="1" thickBot="1" x14ac:dyDescent="0.2">
      <c r="A59" s="61" t="s">
        <v>58</v>
      </c>
      <c r="B59" s="133"/>
      <c r="C59" s="134"/>
      <c r="D59" s="135"/>
      <c r="E59" s="136"/>
      <c r="F59" s="136"/>
      <c r="G59" s="137"/>
      <c r="H59" s="135"/>
      <c r="I59" s="137"/>
      <c r="J59" s="135"/>
      <c r="K59" s="137"/>
      <c r="L59" s="138"/>
      <c r="M59" s="139"/>
      <c r="N59" s="131"/>
      <c r="O59" s="132"/>
      <c r="P59" s="58">
        <f t="shared" si="24"/>
        <v>0</v>
      </c>
    </row>
    <row r="60" spans="1:17" ht="19.5" customHeight="1" thickBot="1" x14ac:dyDescent="0.2">
      <c r="A60" s="61" t="s">
        <v>58</v>
      </c>
      <c r="B60" s="133"/>
      <c r="C60" s="134"/>
      <c r="D60" s="135"/>
      <c r="E60" s="136"/>
      <c r="F60" s="136"/>
      <c r="G60" s="137"/>
      <c r="H60" s="135"/>
      <c r="I60" s="137"/>
      <c r="J60" s="135"/>
      <c r="K60" s="137"/>
      <c r="L60" s="138"/>
      <c r="M60" s="139"/>
      <c r="N60" s="131"/>
      <c r="O60" s="132"/>
      <c r="P60" s="58">
        <f t="shared" si="24"/>
        <v>0</v>
      </c>
    </row>
    <row r="61" spans="1:17" ht="19.5" customHeight="1" thickBot="1" x14ac:dyDescent="0.2">
      <c r="A61" s="60" t="s">
        <v>58</v>
      </c>
      <c r="B61" s="140"/>
      <c r="C61" s="141"/>
      <c r="D61" s="133"/>
      <c r="E61" s="142"/>
      <c r="F61" s="142"/>
      <c r="G61" s="134"/>
      <c r="H61" s="133"/>
      <c r="I61" s="134"/>
      <c r="J61" s="133"/>
      <c r="K61" s="134"/>
      <c r="L61" s="138"/>
      <c r="M61" s="139"/>
      <c r="N61" s="131"/>
      <c r="O61" s="132"/>
      <c r="P61" s="58">
        <f t="shared" si="24"/>
        <v>0</v>
      </c>
    </row>
    <row r="62" spans="1:17" ht="19.5" customHeight="1" thickBot="1" x14ac:dyDescent="0.2">
      <c r="A62" s="61" t="s">
        <v>58</v>
      </c>
      <c r="B62" s="133"/>
      <c r="C62" s="134"/>
      <c r="D62" s="135"/>
      <c r="E62" s="136"/>
      <c r="F62" s="136"/>
      <c r="G62" s="137"/>
      <c r="H62" s="135"/>
      <c r="I62" s="137"/>
      <c r="J62" s="135"/>
      <c r="K62" s="137"/>
      <c r="L62" s="138"/>
      <c r="M62" s="139"/>
      <c r="N62" s="131"/>
      <c r="O62" s="132"/>
      <c r="P62" s="58">
        <f t="shared" si="24"/>
        <v>0</v>
      </c>
    </row>
    <row r="63" spans="1:17" ht="18.75" customHeight="1" x14ac:dyDescent="0.15">
      <c r="A63" s="61" t="s">
        <v>58</v>
      </c>
      <c r="B63" s="133"/>
      <c r="C63" s="134"/>
      <c r="D63" s="135"/>
      <c r="E63" s="136"/>
      <c r="F63" s="136"/>
      <c r="G63" s="137"/>
      <c r="H63" s="135"/>
      <c r="I63" s="137"/>
      <c r="J63" s="135"/>
      <c r="K63" s="137"/>
      <c r="L63" s="138"/>
      <c r="M63" s="139"/>
      <c r="N63" s="131"/>
      <c r="O63" s="132"/>
      <c r="P63" s="58">
        <f t="shared" si="24"/>
        <v>0</v>
      </c>
    </row>
    <row r="64" spans="1:17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15">
      <c r="L604" s="2"/>
      <c r="M604" s="2"/>
      <c r="N604" s="2"/>
      <c r="O604" s="2"/>
    </row>
    <row r="605" spans="1:15" x14ac:dyDescent="0.15">
      <c r="L605" s="2"/>
      <c r="M605" s="2"/>
      <c r="N605" s="2"/>
      <c r="O605" s="2"/>
    </row>
    <row r="606" spans="1:15" x14ac:dyDescent="0.15">
      <c r="L606" s="2"/>
      <c r="M606" s="2"/>
      <c r="N606" s="2"/>
      <c r="O606" s="2"/>
    </row>
    <row r="607" spans="1:15" x14ac:dyDescent="0.15">
      <c r="L607" s="2"/>
      <c r="M607" s="2"/>
      <c r="N607" s="2"/>
      <c r="O607" s="2"/>
    </row>
    <row r="608" spans="1:15" x14ac:dyDescent="0.15">
      <c r="L608" s="2"/>
      <c r="M608" s="2"/>
      <c r="N608" s="2"/>
      <c r="O608" s="2"/>
    </row>
    <row r="609" spans="12:15" x14ac:dyDescent="0.15">
      <c r="L609" s="2"/>
      <c r="M609" s="2"/>
      <c r="N609" s="2"/>
      <c r="O609" s="2"/>
    </row>
    <row r="610" spans="12:15" x14ac:dyDescent="0.15">
      <c r="L610" s="2"/>
      <c r="M610" s="2"/>
      <c r="N610" s="2"/>
      <c r="O610" s="2"/>
    </row>
    <row r="611" spans="12:15" x14ac:dyDescent="0.15">
      <c r="L611" s="2"/>
      <c r="M611" s="2"/>
      <c r="N611" s="2"/>
      <c r="O611" s="2"/>
    </row>
    <row r="612" spans="12:15" x14ac:dyDescent="0.15">
      <c r="L612" s="2"/>
      <c r="M612" s="2"/>
      <c r="N612" s="2"/>
      <c r="O612" s="2"/>
    </row>
    <row r="613" spans="12:15" x14ac:dyDescent="0.15">
      <c r="L613" s="2"/>
      <c r="M613" s="2"/>
      <c r="N613" s="2"/>
      <c r="O613" s="2"/>
    </row>
  </sheetData>
  <mergeCells count="88"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  <mergeCell ref="I4:J4"/>
    <mergeCell ref="C4:D4"/>
    <mergeCell ref="O4:P4"/>
    <mergeCell ref="K4:L4"/>
    <mergeCell ref="G4:H4"/>
    <mergeCell ref="E4:F4"/>
    <mergeCell ref="M4:N4"/>
    <mergeCell ref="H57:I57"/>
    <mergeCell ref="J57:K57"/>
    <mergeCell ref="L55:M55"/>
    <mergeCell ref="H55:I55"/>
    <mergeCell ref="J55:K55"/>
    <mergeCell ref="L57:M57"/>
    <mergeCell ref="D57:G57"/>
    <mergeCell ref="B56:C56"/>
    <mergeCell ref="B55:C55"/>
    <mergeCell ref="B54:C54"/>
    <mergeCell ref="B57:C57"/>
    <mergeCell ref="D54:G54"/>
    <mergeCell ref="D55:G55"/>
    <mergeCell ref="D56:G56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2025-03-26T15:40:28Z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