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antoniof_nationaltab_com/Documents/Documents/Jobs/CFA/CFA 2044/"/>
    </mc:Choice>
  </mc:AlternateContent>
  <xr:revisionPtr revIDLastSave="38" documentId="13_ncr:1_{1FC2F945-57B0-437C-842E-A47378DB8D59}" xr6:coauthVersionLast="47" xr6:coauthVersionMax="47" xr10:uidLastSave="{AB61E81E-4184-45B3-8034-A7BB03C756E5}"/>
  <bookViews>
    <workbookView xWindow="11424" yWindow="0" windowWidth="11712" windowHeight="1377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P32" i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U15" i="1" l="1"/>
  <c r="R15" i="1" s="1"/>
  <c r="P16" i="1" s="1"/>
  <c r="P18" i="1"/>
  <c r="F7" i="1"/>
  <c r="E7" i="1"/>
  <c r="F6" i="1"/>
  <c r="F13" i="1" s="1"/>
  <c r="E6" i="1"/>
  <c r="E13" i="1" s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<sst xmlns="http://schemas.openxmlformats.org/spreadsheetml/2006/main" count="83" uniqueCount="52">
  <si>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</si>
  <si>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</si>
  <si>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</si>
  <si>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</si>
  <si>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</si>
  <si>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</si>
  <si>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</si>
  <si>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</si>
  <si>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</si>
  <si>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</si>
  <si>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</si>
  <si>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</si>
  <si>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</si>
  <si>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</si>
  <si>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</si>
  <si>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</si>
  <si>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</si>
  <si>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</si>
  <si>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</si>
  <si>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</si>
  <si>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</si>
  <si>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</si>
  <si>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</si>
  <si>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</si>
  <si>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</si>
  <si>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</si>
  <si>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</si>
  <si>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</si>
  <si>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</si>
  <si>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</si>
  <si>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</si>
  <si>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</si>
  <si>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</si>
  <si>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</si>
  <si>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</si>
  <si>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</si>
  <si>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</si>
  <si>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</si>
  <si>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</si>
  <si>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</si>
  <si>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</si>
  <si>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</si>
  <si>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</si>
  <si>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</si>
  <si>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</si>
  <si>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</si>
  <si>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</si>
  <si>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</si>
  <si>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</si>
  <si>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DRIVE-THRU</t>
  </si>
  <si>
    <t>DINING</t>
  </si>
  <si>
    <t>BOH + OFFICES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</si>
</sst>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H20" sqref="H20:J20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48</v>
      </c>
      <c r="C6" s="23">
        <v>8500</v>
      </c>
      <c r="D6" s="24">
        <v>8533</v>
      </c>
      <c r="E6" s="23">
        <f>C6-G6</f>
        <v>6500</v>
      </c>
      <c r="F6" s="24">
        <f>D6-H6</f>
        <v>6579</v>
      </c>
      <c r="G6" s="25">
        <v>2000</v>
      </c>
      <c r="H6" s="26">
        <v>1954</v>
      </c>
      <c r="I6" s="27">
        <f>G6/C6</f>
        <v>0.23529411764705882</v>
      </c>
      <c r="J6" s="28">
        <f>H6/D6</f>
        <v>0.2289933200515645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49</v>
      </c>
      <c r="C7" s="35">
        <v>4400</v>
      </c>
      <c r="D7" s="36">
        <v>4391</v>
      </c>
      <c r="E7" s="35">
        <f t="shared" ref="E7:F7" si="0">C7-G7</f>
        <v>3400</v>
      </c>
      <c r="F7" s="36">
        <f t="shared" si="0"/>
        <v>3418</v>
      </c>
      <c r="G7" s="37">
        <v>1000</v>
      </c>
      <c r="H7" s="38">
        <v>973</v>
      </c>
      <c r="I7" s="39">
        <f t="shared" ref="I7:J7" si="1">G7/C7</f>
        <v>0.22727272727272727</v>
      </c>
      <c r="J7" s="40">
        <f t="shared" si="1"/>
        <v>0.22158961512184014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50</v>
      </c>
      <c r="C8" s="35">
        <v>5550</v>
      </c>
      <c r="D8" s="36">
        <v>5527</v>
      </c>
      <c r="E8" s="35">
        <f t="shared" ref="E8:E9" si="2">C8-G8</f>
        <v>4300</v>
      </c>
      <c r="F8" s="36">
        <f t="shared" ref="F8:F9" si="3">D8-H8</f>
        <v>4233</v>
      </c>
      <c r="G8" s="37">
        <v>1250</v>
      </c>
      <c r="H8" s="38">
        <v>1294</v>
      </c>
      <c r="I8" s="39">
        <f t="shared" ref="I8:I9" si="4">G8/C8</f>
        <v>0.22522522522522523</v>
      </c>
      <c r="J8" s="40">
        <f t="shared" ref="J8:J9" si="5">H8/D8</f>
        <v>0.23412339424642664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1075</v>
      </c>
      <c r="D9" s="36">
        <v>1075</v>
      </c>
      <c r="E9" s="35">
        <f t="shared" si="2"/>
        <v>875</v>
      </c>
      <c r="F9" s="36">
        <f t="shared" si="3"/>
        <v>882</v>
      </c>
      <c r="G9" s="37">
        <v>200</v>
      </c>
      <c r="H9" s="38">
        <v>193</v>
      </c>
      <c r="I9" s="39">
        <f t="shared" si="4"/>
        <v>0.18604651162790697</v>
      </c>
      <c r="J9" s="40">
        <f t="shared" si="5"/>
        <v>0.17953488372093024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>
        <v>1916</v>
      </c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>
        <v>1425</v>
      </c>
      <c r="O11" s="45"/>
      <c r="P11" s="46"/>
      <c r="Q11" s="61"/>
      <c r="R11" s="66"/>
    </row>
    <row r="12" spans="1:21" ht="20.100000000000001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400</v>
      </c>
      <c r="P12" s="112">
        <v>405</v>
      </c>
      <c r="Q12" s="61"/>
      <c r="R12" s="66"/>
    </row>
    <row r="13" spans="1:21" ht="20.100000000000001" customHeight="1" thickBot="1" x14ac:dyDescent="0.3">
      <c r="A13" s="115" t="s">
        <v>28</v>
      </c>
      <c r="B13" s="116"/>
      <c r="C13" s="74">
        <f t="shared" ref="C13:H13" si="6">SUM(C6:C12)</f>
        <v>19525</v>
      </c>
      <c r="D13" s="75">
        <f t="shared" si="6"/>
        <v>19526</v>
      </c>
      <c r="E13" s="74">
        <f t="shared" si="6"/>
        <v>15075</v>
      </c>
      <c r="F13" s="75">
        <f t="shared" si="6"/>
        <v>15112</v>
      </c>
      <c r="G13" s="76">
        <f t="shared" si="6"/>
        <v>4450</v>
      </c>
      <c r="H13" s="77">
        <f t="shared" si="6"/>
        <v>4414</v>
      </c>
      <c r="I13" s="78"/>
      <c r="J13" s="79"/>
      <c r="K13" s="76">
        <f t="shared" ref="K13:P13" si="7">SUM(K6:K12)</f>
        <v>0</v>
      </c>
      <c r="L13" s="77">
        <f t="shared" si="7"/>
        <v>0</v>
      </c>
      <c r="M13" s="101">
        <f t="shared" si="7"/>
        <v>3315</v>
      </c>
      <c r="N13" s="80">
        <f t="shared" si="7"/>
        <v>3341</v>
      </c>
      <c r="O13" s="81">
        <f t="shared" si="7"/>
        <v>400</v>
      </c>
      <c r="P13" s="82">
        <f t="shared" si="7"/>
        <v>405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208" t="s">
        <v>12</v>
      </c>
      <c r="G15" s="209"/>
      <c r="H15" s="182" t="s">
        <v>32</v>
      </c>
      <c r="I15" s="183"/>
      <c r="J15" s="184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0" t="s">
        <v>28</v>
      </c>
      <c r="B16" s="201"/>
      <c r="C16" s="86" t="s">
        <v>7</v>
      </c>
      <c r="D16" s="87" t="s">
        <v>8</v>
      </c>
      <c r="F16" s="210"/>
      <c r="G16" s="211"/>
      <c r="H16" s="185"/>
      <c r="I16" s="186"/>
      <c r="J16" s="187"/>
      <c r="L16" s="179" t="s">
        <v>37</v>
      </c>
      <c r="M16" s="179"/>
      <c r="N16" s="179"/>
      <c r="O16" s="179"/>
      <c r="P16" s="98">
        <f>IF(R15=TRUE, 1, 0)</f>
        <v>1</v>
      </c>
    </row>
    <row r="17" spans="1:21" ht="18.75" customHeight="1" x14ac:dyDescent="0.25">
      <c r="A17" s="202" t="s">
        <v>31</v>
      </c>
      <c r="B17" s="203"/>
      <c r="C17" s="88">
        <f>G13+K13</f>
        <v>4450</v>
      </c>
      <c r="D17" s="89">
        <f>H13+L13</f>
        <v>4414</v>
      </c>
      <c r="F17" s="129" t="s">
        <v>13</v>
      </c>
      <c r="G17" s="130"/>
      <c r="H17" s="191">
        <v>8.0000000000000002E-3</v>
      </c>
      <c r="I17" s="192"/>
      <c r="J17" s="193"/>
      <c r="L17" s="180"/>
      <c r="M17" s="180"/>
      <c r="N17" s="180"/>
      <c r="O17" s="180"/>
      <c r="P17" s="100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204" t="s">
        <v>30</v>
      </c>
      <c r="B18" s="205"/>
      <c r="C18" s="92">
        <f>M13+O13</f>
        <v>3715</v>
      </c>
      <c r="D18" s="93">
        <f>N13+P13</f>
        <v>3746</v>
      </c>
      <c r="F18" s="131" t="s">
        <v>14</v>
      </c>
      <c r="G18" s="132"/>
      <c r="H18" s="194">
        <v>8.0000000000000002E-3</v>
      </c>
      <c r="I18" s="195"/>
      <c r="J18" s="196"/>
      <c r="L18" s="181" t="s">
        <v>35</v>
      </c>
      <c r="M18" s="181"/>
      <c r="N18" s="181"/>
      <c r="O18" s="181"/>
      <c r="P18" s="99">
        <f>IF(R17=TRUE, 1, 0)</f>
        <v>1</v>
      </c>
    </row>
    <row r="19" spans="1:21" ht="18.75" customHeight="1" thickBot="1" x14ac:dyDescent="0.35">
      <c r="A19" s="206" t="s">
        <v>18</v>
      </c>
      <c r="B19" s="207"/>
      <c r="C19" s="90">
        <f>C17-C18</f>
        <v>735</v>
      </c>
      <c r="D19" s="91">
        <f>D17-D18</f>
        <v>668</v>
      </c>
      <c r="F19" s="147" t="s">
        <v>15</v>
      </c>
      <c r="G19" s="148"/>
      <c r="H19" s="197">
        <v>8.9999999999999993E-3</v>
      </c>
      <c r="I19" s="198"/>
      <c r="J19" s="199"/>
      <c r="L19" s="180"/>
      <c r="M19" s="180"/>
      <c r="N19" s="180"/>
      <c r="O19" s="180"/>
      <c r="P19" s="100"/>
      <c r="R19" s="1" t="b">
        <f>AND(H20&gt;=-0.02, H20&lt;=0.02)</f>
        <v>1</v>
      </c>
    </row>
    <row r="20" spans="1:21" ht="16.5" customHeight="1" thickBot="1" x14ac:dyDescent="0.3">
      <c r="F20" s="145" t="s">
        <v>16</v>
      </c>
      <c r="G20" s="146"/>
      <c r="H20" s="188">
        <f>AVERAGE(H17:J19)</f>
        <v>8.3333333333333332E-3</v>
      </c>
      <c r="I20" s="189"/>
      <c r="J20" s="190"/>
      <c r="L20" s="177" t="s">
        <v>36</v>
      </c>
      <c r="M20" s="177"/>
      <c r="N20" s="177"/>
      <c r="O20" s="177"/>
      <c r="P20" s="94">
        <f>IF(R19=TRUE, 1, 0)</f>
        <v>1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7"/>
      <c r="M21" s="177"/>
      <c r="N21" s="177"/>
      <c r="O21" s="177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67"/>
    </row>
    <row r="25" spans="1:21" ht="20.100000000000001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7"/>
    </row>
    <row r="26" spans="1:21" ht="20.100000000000001" customHeight="1" thickBot="1" x14ac:dyDescent="0.3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42" t="s">
        <v>19</v>
      </c>
      <c r="B29" s="143"/>
      <c r="C29" s="143"/>
      <c r="D29" s="143"/>
      <c r="E29" s="143"/>
      <c r="F29" s="144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69" t="s">
        <v>24</v>
      </c>
      <c r="C30" s="170"/>
      <c r="D30" s="123" t="s">
        <v>23</v>
      </c>
      <c r="E30" s="125"/>
      <c r="F30" s="125"/>
      <c r="G30" s="124"/>
      <c r="H30" s="123" t="s">
        <v>20</v>
      </c>
      <c r="I30" s="124"/>
      <c r="J30" s="125" t="s">
        <v>21</v>
      </c>
      <c r="K30" s="125"/>
      <c r="L30" s="126" t="s">
        <v>3</v>
      </c>
      <c r="M30" s="126"/>
      <c r="N30" s="121" t="s">
        <v>4</v>
      </c>
      <c r="O30" s="122"/>
      <c r="P30" s="58" t="s">
        <v>22</v>
      </c>
    </row>
    <row r="31" spans="1:21" ht="18.75" customHeight="1" thickBot="1" x14ac:dyDescent="0.3">
      <c r="A31" s="59" t="s">
        <v>25</v>
      </c>
      <c r="B31" s="167" t="s">
        <v>39</v>
      </c>
      <c r="C31" s="168"/>
      <c r="D31" s="160"/>
      <c r="E31" s="173"/>
      <c r="F31" s="173"/>
      <c r="G31" s="161"/>
      <c r="H31" s="160" t="s">
        <v>40</v>
      </c>
      <c r="I31" s="161"/>
      <c r="J31" s="162" t="s">
        <v>40</v>
      </c>
      <c r="K31" s="163"/>
      <c r="L31" s="119">
        <v>0</v>
      </c>
      <c r="M31" s="120"/>
      <c r="N31" s="113">
        <v>1080</v>
      </c>
      <c r="O31" s="114"/>
      <c r="P31" s="57">
        <f t="shared" ref="P31:P33" si="8">L31-N31</f>
        <v>-1080</v>
      </c>
    </row>
    <row r="32" spans="1:21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832</v>
      </c>
      <c r="O32" s="114"/>
      <c r="P32" s="57">
        <f t="shared" ref="P32" si="9">L32-N32</f>
        <v>-832</v>
      </c>
    </row>
    <row r="33" spans="1:16" ht="18.75" customHeight="1" thickBot="1" x14ac:dyDescent="0.3">
      <c r="A33" s="60" t="s">
        <v>25</v>
      </c>
      <c r="B33" s="166" t="s">
        <v>39</v>
      </c>
      <c r="C33" s="166"/>
      <c r="D33" s="127"/>
      <c r="E33" s="174"/>
      <c r="F33" s="174"/>
      <c r="G33" s="128"/>
      <c r="H33" s="127" t="s">
        <v>40</v>
      </c>
      <c r="I33" s="128"/>
      <c r="J33" s="117" t="s">
        <v>40</v>
      </c>
      <c r="K33" s="118"/>
      <c r="L33" s="119">
        <v>0</v>
      </c>
      <c r="M33" s="120"/>
      <c r="N33" s="113">
        <v>701</v>
      </c>
      <c r="O33" s="114"/>
      <c r="P33" s="57">
        <f t="shared" si="8"/>
        <v>-701</v>
      </c>
    </row>
    <row r="34" spans="1:16" ht="19.2" customHeight="1" x14ac:dyDescent="0.25">
      <c r="A34" s="60" t="s">
        <v>25</v>
      </c>
      <c r="B34" s="171" t="s">
        <v>39</v>
      </c>
      <c r="C34" s="172"/>
      <c r="D34" s="127"/>
      <c r="E34" s="174"/>
      <c r="F34" s="174"/>
      <c r="G34" s="128"/>
      <c r="H34" s="127" t="s">
        <v>40</v>
      </c>
      <c r="I34" s="128"/>
      <c r="J34" s="127" t="s">
        <v>40</v>
      </c>
      <c r="K34" s="159"/>
      <c r="L34" s="164">
        <v>0</v>
      </c>
      <c r="M34" s="165"/>
      <c r="N34" s="175">
        <v>390</v>
      </c>
      <c r="O34" s="176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Antonio  Flores-De La Cruz</cp:lastModifiedBy>
  <cp:revision/>
  <cp:lastPrinted>2017-11-15T17:23:59Z</cp:lastPrinted>
  <dcterms:created xsi:type="dcterms:W3CDTF">2015-11-16T19:09:52Z</dcterms:created>
  <dcterms:modified xsi:type="dcterms:W3CDTF">2025-10-23T20:11:55Z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