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sm\Downloads\"/>
    </mc:Choice>
  </mc:AlternateContent>
  <xr:revisionPtr revIDLastSave="0" documentId="8_{550A5B2E-2E2E-4E9D-B7B3-E8FB063443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<sst xmlns="http://schemas.openxmlformats.org/spreadsheetml/2006/main" count="73" uniqueCount="47">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</sst>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Normal="55" zoomScaleSheetLayoutView="100" workbookViewId="0">
      <selection activeCell="H18" sqref="H18:J1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>
        <v>3351</v>
      </c>
      <c r="E6" s="23">
        <f t="shared" ref="E6:F7" si="0">C6-G6</f>
        <v>2900</v>
      </c>
      <c r="F6" s="24">
        <f t="shared" si="0"/>
        <v>2774</v>
      </c>
      <c r="G6" s="25">
        <v>500</v>
      </c>
      <c r="H6" s="26">
        <v>577</v>
      </c>
      <c r="I6" s="27">
        <f>G6/C6</f>
        <v>0.14705882352941177</v>
      </c>
      <c r="J6" s="28">
        <f>H6/D6</f>
        <v>0.17218740674425545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>
        <v>3817</v>
      </c>
      <c r="E7" s="35">
        <f t="shared" si="0"/>
        <v>3000</v>
      </c>
      <c r="F7" s="36">
        <f t="shared" si="0"/>
        <v>2845</v>
      </c>
      <c r="G7" s="37">
        <v>1000</v>
      </c>
      <c r="H7" s="38">
        <v>972</v>
      </c>
      <c r="I7" s="39">
        <f t="shared" ref="I7:J7" si="1">G7/C7</f>
        <v>0.25</v>
      </c>
      <c r="J7" s="40">
        <f t="shared" si="1"/>
        <v>0.25465024888656013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1394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143</v>
      </c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7168</v>
      </c>
      <c r="E11" s="77">
        <f t="shared" si="2"/>
        <v>5900</v>
      </c>
      <c r="F11" s="78">
        <f t="shared" si="2"/>
        <v>5619</v>
      </c>
      <c r="G11" s="79">
        <f t="shared" si="2"/>
        <v>1500</v>
      </c>
      <c r="H11" s="80">
        <f t="shared" si="2"/>
        <v>1549</v>
      </c>
      <c r="I11" s="81"/>
      <c r="J11" s="82"/>
      <c r="K11" s="79">
        <f t="shared" ref="K11:P11" si="3">SUM(K6:K10)</f>
        <v>1300</v>
      </c>
      <c r="L11" s="80">
        <f t="shared" si="3"/>
        <v>1394</v>
      </c>
      <c r="M11" s="104">
        <f t="shared" si="3"/>
        <v>2550</v>
      </c>
      <c r="N11" s="83">
        <f t="shared" si="3"/>
        <v>2566</v>
      </c>
      <c r="O11" s="84">
        <f t="shared" si="3"/>
        <v>150</v>
      </c>
      <c r="P11" s="85">
        <f t="shared" si="3"/>
        <v>143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2943</v>
      </c>
      <c r="F15" s="121" t="s">
        <v>25</v>
      </c>
      <c r="G15" s="122"/>
      <c r="H15" s="181">
        <v>-6.0000000000000001E-3</v>
      </c>
      <c r="I15" s="182"/>
      <c r="J15" s="183"/>
      <c r="L15" s="170"/>
      <c r="M15" s="170"/>
      <c r="N15" s="170"/>
      <c r="O15" s="170"/>
      <c r="P15" s="103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2709</v>
      </c>
      <c r="F16" s="123" t="s">
        <v>27</v>
      </c>
      <c r="G16" s="124"/>
      <c r="H16" s="184">
        <v>-2.3E-3</v>
      </c>
      <c r="I16" s="185"/>
      <c r="J16" s="186"/>
      <c r="L16" s="171" t="s">
        <v>28</v>
      </c>
      <c r="M16" s="171"/>
      <c r="N16" s="171"/>
      <c r="O16" s="171"/>
      <c r="P16" s="102">
        <f>IF(R15=TRUE, 1, 0)</f>
        <v>0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234</v>
      </c>
      <c r="F17" s="202" t="s">
        <v>30</v>
      </c>
      <c r="G17" s="203"/>
      <c r="H17" s="187">
        <v>-2.2000000000000001E-3</v>
      </c>
      <c r="I17" s="188"/>
      <c r="J17" s="189"/>
      <c r="L17" s="170"/>
      <c r="M17" s="170"/>
      <c r="N17" s="170"/>
      <c r="O17" s="170"/>
      <c r="P17" s="103"/>
      <c r="R17" s="1" t="b">
        <f>AND(H18&gt;=-0.02, H18&lt;=0.02)</f>
        <v>1</v>
      </c>
    </row>
    <row r="18" spans="1:18" ht="16.5" customHeight="1" thickBot="1" x14ac:dyDescent="0.3">
      <c r="F18" s="137" t="s">
        <v>31</v>
      </c>
      <c r="G18" s="138"/>
      <c r="H18" s="178">
        <f>AVERAGE(H15:J17)</f>
        <v>-3.5000000000000001E-3</v>
      </c>
      <c r="I18" s="179"/>
      <c r="J18" s="180"/>
      <c r="L18" s="167" t="s">
        <v>32</v>
      </c>
      <c r="M18" s="167"/>
      <c r="N18" s="167"/>
      <c r="O18" s="167"/>
      <c r="P18" s="97">
        <f>IF(R17=TRUE, 1, 0)</f>
        <v>1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dcterms:created xsi:type="dcterms:W3CDTF">2015-11-16T19:09:52Z</dcterms:created>
  <dcterms:modified xsi:type="dcterms:W3CDTF">2025-11-25T20:49:53Z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