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KC)/!!Complete/Gladstone Fire Station (Gladstone, MO)/Report Documents/"/>
    </mc:Choice>
  </mc:AlternateContent>
  <xr:revisionPtr revIDLastSave="85" documentId="8_{60457565-BF6A-400A-8FCD-AD5BA83638A4}" xr6:coauthVersionLast="47" xr6:coauthVersionMax="47" xr10:uidLastSave="{F6257724-A65D-44EB-B730-7FB31A54B029}"/>
  <bookViews>
    <workbookView xWindow="28680" yWindow="-120" windowWidth="29040" windowHeight="15720" xr2:uid="{EB600F0E-70F9-4C86-B345-62A4C3F105DE}"/>
  </bookViews>
  <sheets>
    <sheet name="ERV" sheetId="8" r:id="rId1"/>
    <sheet name="Cooling Stage 1" sheetId="5" r:id="rId2"/>
    <sheet name="Cooling Stage 2" sheetId="6" r:id="rId3"/>
    <sheet name="Cooling Stage 3" sheetId="7" r:id="rId4"/>
    <sheet name="Heating" sheetId="2" r:id="rId5"/>
  </sheets>
  <definedNames>
    <definedName name="_xlnm.Print_Area" localSheetId="1">'Cooling Stage 1'!$A$1:$Q$11</definedName>
    <definedName name="_xlnm.Print_Area" localSheetId="2">'Cooling Stage 2'!$A$1:$Q$11</definedName>
    <definedName name="_xlnm.Print_Area" localSheetId="3">'Cooling Stage 3'!$A$1:$Q$11</definedName>
    <definedName name="_xlnm.Print_Area" localSheetId="0">ERV!$A$1:$Q$11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E5" i="8"/>
  <c r="F5" i="8" s="1"/>
  <c r="E10" i="7"/>
  <c r="J10" i="7" s="1"/>
  <c r="E9" i="7"/>
  <c r="J9" i="7" s="1"/>
  <c r="E8" i="7"/>
  <c r="J8" i="7" s="1"/>
  <c r="J7" i="7"/>
  <c r="K7" i="7" s="1"/>
  <c r="F7" i="7"/>
  <c r="L7" i="7" s="1"/>
  <c r="E7" i="7"/>
  <c r="F6" i="7"/>
  <c r="L6" i="7" s="1"/>
  <c r="E6" i="7"/>
  <c r="J6" i="7" s="1"/>
  <c r="E5" i="7"/>
  <c r="J5" i="7" s="1"/>
  <c r="F10" i="6"/>
  <c r="E10" i="6"/>
  <c r="J10" i="6" s="1"/>
  <c r="E9" i="6"/>
  <c r="J9" i="6" s="1"/>
  <c r="E8" i="6"/>
  <c r="J8" i="6" s="1"/>
  <c r="E7" i="6"/>
  <c r="F7" i="6" s="1"/>
  <c r="K6" i="6"/>
  <c r="J6" i="6"/>
  <c r="L6" i="6" s="1"/>
  <c r="F6" i="6"/>
  <c r="E6" i="6"/>
  <c r="J5" i="6"/>
  <c r="F5" i="6"/>
  <c r="L5" i="6" s="1"/>
  <c r="E5" i="6"/>
  <c r="J10" i="5"/>
  <c r="F10" i="5"/>
  <c r="L10" i="5" s="1"/>
  <c r="E10" i="5"/>
  <c r="E9" i="5"/>
  <c r="F9" i="5" s="1"/>
  <c r="E8" i="5"/>
  <c r="J8" i="5" s="1"/>
  <c r="E7" i="5"/>
  <c r="F7" i="5" s="1"/>
  <c r="F6" i="5"/>
  <c r="E6" i="5"/>
  <c r="J6" i="5" s="1"/>
  <c r="J5" i="5"/>
  <c r="E5" i="5"/>
  <c r="F5" i="5" s="1"/>
  <c r="F10" i="2"/>
  <c r="K10" i="2" s="1"/>
  <c r="E10" i="2"/>
  <c r="J10" i="2" s="1"/>
  <c r="L10" i="2" s="1"/>
  <c r="J9" i="2"/>
  <c r="K9" i="2" s="1"/>
  <c r="F9" i="2"/>
  <c r="L9" i="2" s="1"/>
  <c r="E9" i="2"/>
  <c r="J8" i="2"/>
  <c r="F8" i="2"/>
  <c r="L8" i="2" s="1"/>
  <c r="E8" i="2"/>
  <c r="E7" i="2"/>
  <c r="J7" i="2" s="1"/>
  <c r="J6" i="2"/>
  <c r="E6" i="2"/>
  <c r="F6" i="2" s="1"/>
  <c r="L5" i="2"/>
  <c r="J5" i="2"/>
  <c r="F5" i="2"/>
  <c r="K5" i="2" s="1"/>
  <c r="E5" i="2"/>
  <c r="F5" i="7" l="1"/>
  <c r="K6" i="7"/>
  <c r="F10" i="7"/>
  <c r="F9" i="7"/>
  <c r="F8" i="7"/>
  <c r="L10" i="6"/>
  <c r="J7" i="6"/>
  <c r="K7" i="6" s="1"/>
  <c r="K5" i="6"/>
  <c r="F9" i="6"/>
  <c r="F8" i="6"/>
  <c r="K10" i="6"/>
  <c r="L5" i="5"/>
  <c r="K5" i="5"/>
  <c r="L6" i="5"/>
  <c r="K6" i="5"/>
  <c r="J7" i="5"/>
  <c r="L7" i="5" s="1"/>
  <c r="F8" i="5"/>
  <c r="J9" i="5"/>
  <c r="K9" i="5" s="1"/>
  <c r="K10" i="5"/>
  <c r="L6" i="2"/>
  <c r="K6" i="2"/>
  <c r="F7" i="2"/>
  <c r="K8" i="2"/>
  <c r="L5" i="7" l="1"/>
  <c r="K5" i="7"/>
  <c r="L8" i="7"/>
  <c r="K8" i="7"/>
  <c r="K9" i="7"/>
  <c r="L9" i="7"/>
  <c r="L10" i="7"/>
  <c r="K10" i="7"/>
  <c r="K9" i="6"/>
  <c r="L9" i="6"/>
  <c r="L7" i="6"/>
  <c r="L8" i="6"/>
  <c r="K8" i="6"/>
  <c r="L8" i="5"/>
  <c r="K8" i="5"/>
  <c r="L9" i="5"/>
  <c r="K7" i="5"/>
  <c r="K7" i="2"/>
  <c r="L7" i="2"/>
</calcChain>
</file>

<file path=xl/sharedStrings.xml><?xml version="1.0" encoding="utf-8"?>
<sst xmlns="http://schemas.openxmlformats.org/spreadsheetml/2006/main" count="115" uniqueCount="24">
  <si>
    <t>WB Temp</t>
  </si>
  <si>
    <t>DB Temp</t>
  </si>
  <si>
    <t>RA %</t>
  </si>
  <si>
    <t>OA %</t>
  </si>
  <si>
    <t>Outside Air</t>
  </si>
  <si>
    <t>Return Air</t>
  </si>
  <si>
    <t>CFM</t>
  </si>
  <si>
    <t>RTU-3</t>
  </si>
  <si>
    <t>RTU-1</t>
  </si>
  <si>
    <t>RTU-2</t>
  </si>
  <si>
    <t>RTU-4</t>
  </si>
  <si>
    <t>RTU-5</t>
  </si>
  <si>
    <t>AC-2</t>
  </si>
  <si>
    <t>Entering Air Temp</t>
  </si>
  <si>
    <t>Leaving Air Temp</t>
  </si>
  <si>
    <r>
      <t>Heating Temperatures (F</t>
    </r>
    <r>
      <rPr>
        <b/>
        <sz val="11"/>
        <color theme="1"/>
        <rFont val="Calibri"/>
        <family val="2"/>
      </rPr>
      <t>)</t>
    </r>
  </si>
  <si>
    <r>
      <t>Cooling Temperatures (F</t>
    </r>
    <r>
      <rPr>
        <b/>
        <sz val="11"/>
        <color theme="1"/>
        <rFont val="Calibri"/>
        <family val="2"/>
      </rPr>
      <t>) - Stage 1</t>
    </r>
  </si>
  <si>
    <r>
      <t>Cooling Temperatures (F</t>
    </r>
    <r>
      <rPr>
        <b/>
        <sz val="11"/>
        <color theme="1"/>
        <rFont val="Calibri"/>
        <family val="2"/>
      </rPr>
      <t>) - Stage 2</t>
    </r>
  </si>
  <si>
    <r>
      <t>Cooling Temperatures (F</t>
    </r>
    <r>
      <rPr>
        <b/>
        <sz val="11"/>
        <color theme="1"/>
        <rFont val="Calibri"/>
        <family val="2"/>
      </rPr>
      <t>) - Stage 3</t>
    </r>
  </si>
  <si>
    <r>
      <t>ERV Temperatures (F</t>
    </r>
    <r>
      <rPr>
        <b/>
        <sz val="11"/>
        <color theme="1"/>
        <rFont val="Calibri"/>
        <family val="2"/>
      </rPr>
      <t>)</t>
    </r>
  </si>
  <si>
    <t>OA - LAT</t>
  </si>
  <si>
    <t>OA - EAT</t>
  </si>
  <si>
    <t>Exh - EAT</t>
  </si>
  <si>
    <t>Exh -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</si>
</sst>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164" fontId="0" fillId="0" borderId="5" xfId="0" applyNumberFormat="1" applyBorder="1"/>
    <xf numFmtId="164" fontId="0" fillId="0" borderId="4" xfId="0" applyNumberForma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0030-E83C-4BCE-B215-279E466A1D74}">
  <dimension ref="B1:Q19"/>
  <sheetViews>
    <sheetView tabSelected="1" view="pageBreakPreview" zoomScale="170" zoomScaleNormal="100" zoomScaleSheetLayoutView="170" workbookViewId="0">
      <selection activeCell="G4" sqref="G4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2" t="s">
        <v>19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7" x14ac:dyDescent="0.3">
      <c r="C3" s="11" t="s">
        <v>22</v>
      </c>
      <c r="D3" s="12"/>
      <c r="G3" s="11" t="s">
        <v>23</v>
      </c>
      <c r="H3" s="15"/>
      <c r="K3" s="13" t="s">
        <v>21</v>
      </c>
      <c r="L3" s="14"/>
      <c r="N3" s="12" t="s">
        <v>20</v>
      </c>
      <c r="O3" s="12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/>
      <c r="E5">
        <f t="shared" ref="E5:E9" si="0">P5-I5</f>
        <v>3875</v>
      </c>
      <c r="F5">
        <f t="shared" ref="F5:F6" si="1">E5/(E5+I5)</f>
        <v>0.92305859933301571</v>
      </c>
      <c r="G5" s="6"/>
      <c r="H5" s="8"/>
      <c r="I5">
        <v>323</v>
      </c>
      <c r="J5">
        <f t="shared" ref="J5:J6" si="2">I5/(E5+I5)</f>
        <v>7.694140066698428E-2</v>
      </c>
      <c r="L5" s="10"/>
      <c r="P5">
        <v>4198</v>
      </c>
    </row>
    <row r="6" spans="2:17" x14ac:dyDescent="0.3">
      <c r="B6" s="1"/>
      <c r="C6" s="6"/>
      <c r="G6" s="6"/>
      <c r="H6" s="8"/>
      <c r="L6" s="10"/>
    </row>
    <row r="7" spans="2:17" x14ac:dyDescent="0.3">
      <c r="B7" s="1"/>
      <c r="C7" s="6"/>
      <c r="G7" s="6"/>
      <c r="H7" s="8"/>
      <c r="L7" s="10"/>
    </row>
    <row r="8" spans="2:17" x14ac:dyDescent="0.3">
      <c r="B8" s="1"/>
      <c r="C8" s="6"/>
      <c r="G8" s="6"/>
      <c r="H8" s="8"/>
      <c r="L8" s="10"/>
    </row>
    <row r="9" spans="2:17" x14ac:dyDescent="0.3">
      <c r="B9" s="1"/>
      <c r="C9" s="6"/>
      <c r="G9" s="6"/>
      <c r="H9" s="8"/>
      <c r="L9" s="10"/>
    </row>
    <row r="10" spans="2:17" x14ac:dyDescent="0.3">
      <c r="B10" s="1"/>
      <c r="C10" s="6"/>
      <c r="G10" s="6"/>
      <c r="H10" s="8"/>
      <c r="L10" s="10"/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707F-FBF2-4F90-9B2A-C9C2D64C6218}">
  <dimension ref="B1:Q19"/>
  <sheetViews>
    <sheetView view="pageBreakPreview" zoomScale="170" zoomScaleNormal="100" zoomScaleSheetLayoutView="170" workbookViewId="0">
      <selection activeCell="G5" sqref="G5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2" t="s">
        <v>16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7" x14ac:dyDescent="0.3">
      <c r="C3" s="11" t="s">
        <v>5</v>
      </c>
      <c r="D3" s="12"/>
      <c r="G3" s="11" t="s">
        <v>4</v>
      </c>
      <c r="H3" s="15"/>
      <c r="K3" s="13" t="s">
        <v>13</v>
      </c>
      <c r="L3" s="14"/>
      <c r="N3" s="12" t="s">
        <v>14</v>
      </c>
      <c r="O3" s="12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/>
      <c r="E5">
        <f t="shared" ref="E5:E9" si="0">P5-I5</f>
        <v>3875</v>
      </c>
      <c r="F5">
        <f t="shared" ref="F5:F6" si="1">E5/(E5+I5)</f>
        <v>0.92305859933301571</v>
      </c>
      <c r="G5" s="6"/>
      <c r="H5" s="8"/>
      <c r="I5">
        <v>323</v>
      </c>
      <c r="J5">
        <f t="shared" ref="J5:J6" si="2">I5/(E5+I5)</f>
        <v>7.694140066698428E-2</v>
      </c>
      <c r="K5" s="2">
        <f t="shared" ref="K5:K6" si="3">F5*C5+G5*J5</f>
        <v>0</v>
      </c>
      <c r="L5" s="10">
        <f t="shared" ref="L5:L6" si="4">F5*D5+H5*J5</f>
        <v>0</v>
      </c>
      <c r="P5">
        <v>4198</v>
      </c>
    </row>
    <row r="6" spans="2:17" x14ac:dyDescent="0.3">
      <c r="B6" s="1" t="s">
        <v>9</v>
      </c>
      <c r="C6" s="6"/>
      <c r="E6">
        <f t="shared" si="0"/>
        <v>1241</v>
      </c>
      <c r="F6">
        <f t="shared" si="1"/>
        <v>0.80375647668393779</v>
      </c>
      <c r="G6" s="6"/>
      <c r="H6" s="8"/>
      <c r="I6">
        <v>303</v>
      </c>
      <c r="J6">
        <f t="shared" si="2"/>
        <v>0.19624352331606218</v>
      </c>
      <c r="K6" s="2">
        <f t="shared" si="3"/>
        <v>0</v>
      </c>
      <c r="L6" s="10">
        <f t="shared" si="4"/>
        <v>0</v>
      </c>
      <c r="P6">
        <v>1544</v>
      </c>
    </row>
    <row r="7" spans="2:17" x14ac:dyDescent="0.3">
      <c r="B7" s="1" t="s">
        <v>7</v>
      </c>
      <c r="C7" s="6"/>
      <c r="E7">
        <f>P7-I7</f>
        <v>2431</v>
      </c>
      <c r="F7">
        <f>E7/(E7+I7)</f>
        <v>0.80790960451977401</v>
      </c>
      <c r="G7" s="6"/>
      <c r="H7" s="8"/>
      <c r="I7">
        <v>578</v>
      </c>
      <c r="J7">
        <f>I7/(E7+I7)</f>
        <v>0.19209039548022599</v>
      </c>
      <c r="K7" s="2">
        <f>F7*C7+G7*J7</f>
        <v>0</v>
      </c>
      <c r="L7" s="10">
        <f>F7*D7+H7*J7</f>
        <v>0</v>
      </c>
      <c r="P7">
        <v>3009</v>
      </c>
    </row>
    <row r="8" spans="2:17" x14ac:dyDescent="0.3">
      <c r="B8" s="1" t="s">
        <v>10</v>
      </c>
      <c r="C8" s="6"/>
      <c r="E8">
        <f t="shared" si="0"/>
        <v>1145</v>
      </c>
      <c r="F8">
        <f t="shared" ref="F8:F9" si="5">E8/(E8+I8)</f>
        <v>0.78748280605226961</v>
      </c>
      <c r="G8" s="6"/>
      <c r="H8" s="8"/>
      <c r="I8">
        <v>309</v>
      </c>
      <c r="J8">
        <f t="shared" ref="J8:J10" si="6">I8/(E8+I8)</f>
        <v>0.21251719394773039</v>
      </c>
      <c r="K8" s="2">
        <f t="shared" ref="K8:K9" si="7">F8*C8+G8*J8</f>
        <v>0</v>
      </c>
      <c r="L8" s="10">
        <f t="shared" ref="L8:L9" si="8">F8*D8+H8*J8</f>
        <v>0</v>
      </c>
      <c r="P8">
        <v>1454</v>
      </c>
    </row>
    <row r="9" spans="2:17" x14ac:dyDescent="0.3">
      <c r="B9" s="1" t="s">
        <v>11</v>
      </c>
      <c r="C9" s="6"/>
      <c r="E9">
        <f t="shared" si="0"/>
        <v>1869</v>
      </c>
      <c r="F9">
        <f t="shared" si="5"/>
        <v>0.76441717791411046</v>
      </c>
      <c r="G9" s="6"/>
      <c r="H9" s="8"/>
      <c r="I9">
        <v>576</v>
      </c>
      <c r="J9">
        <f t="shared" si="6"/>
        <v>0.23558282208588957</v>
      </c>
      <c r="K9" s="2">
        <f t="shared" si="7"/>
        <v>0</v>
      </c>
      <c r="L9" s="10">
        <f t="shared" si="8"/>
        <v>0</v>
      </c>
      <c r="P9">
        <v>2445</v>
      </c>
    </row>
    <row r="10" spans="2:17" x14ac:dyDescent="0.3">
      <c r="B10" s="1" t="s">
        <v>12</v>
      </c>
      <c r="C10" s="6"/>
      <c r="E10">
        <f>P10-I10</f>
        <v>966</v>
      </c>
      <c r="F10">
        <f>E10/(E10+I10)</f>
        <v>0.9452054794520548</v>
      </c>
      <c r="G10" s="6"/>
      <c r="H10" s="8"/>
      <c r="I10">
        <v>56</v>
      </c>
      <c r="J10">
        <f t="shared" si="6"/>
        <v>5.4794520547945202E-2</v>
      </c>
      <c r="K10" s="2">
        <f>F10*C10+G10*J10</f>
        <v>0</v>
      </c>
      <c r="L10" s="10">
        <f>F10*D10+H10*J10</f>
        <v>0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BFDF-8CFE-4A79-804A-887E5CC353DE}">
  <dimension ref="B1:Q19"/>
  <sheetViews>
    <sheetView view="pageBreakPreview" zoomScale="170" zoomScaleNormal="100" zoomScaleSheetLayoutView="170" workbookViewId="0">
      <selection activeCell="C2" sqref="C2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7" x14ac:dyDescent="0.3">
      <c r="C3" s="11" t="s">
        <v>5</v>
      </c>
      <c r="D3" s="12"/>
      <c r="G3" s="11" t="s">
        <v>4</v>
      </c>
      <c r="H3" s="15"/>
      <c r="K3" s="13" t="s">
        <v>13</v>
      </c>
      <c r="L3" s="14"/>
      <c r="N3" s="12" t="s">
        <v>14</v>
      </c>
      <c r="O3" s="12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/>
      <c r="E5">
        <f t="shared" ref="E5:E9" si="0">P5-I5</f>
        <v>3875</v>
      </c>
      <c r="F5">
        <f t="shared" ref="F5:F6" si="1">E5/(E5+I5)</f>
        <v>0.92305859933301571</v>
      </c>
      <c r="G5" s="6"/>
      <c r="H5" s="8"/>
      <c r="I5">
        <v>323</v>
      </c>
      <c r="J5">
        <f t="shared" ref="J5:J6" si="2">I5/(E5+I5)</f>
        <v>7.694140066698428E-2</v>
      </c>
      <c r="K5" s="2">
        <f t="shared" ref="K5:K6" si="3">F5*C5+G5*J5</f>
        <v>0</v>
      </c>
      <c r="L5" s="10">
        <f t="shared" ref="L5:L6" si="4">F5*D5+H5*J5</f>
        <v>0</v>
      </c>
      <c r="P5">
        <v>4198</v>
      </c>
    </row>
    <row r="6" spans="2:17" x14ac:dyDescent="0.3">
      <c r="B6" s="1" t="s">
        <v>9</v>
      </c>
      <c r="C6" s="6"/>
      <c r="E6">
        <f t="shared" si="0"/>
        <v>1241</v>
      </c>
      <c r="F6">
        <f t="shared" si="1"/>
        <v>0.80375647668393779</v>
      </c>
      <c r="G6" s="6"/>
      <c r="H6" s="8"/>
      <c r="I6">
        <v>303</v>
      </c>
      <c r="J6">
        <f t="shared" si="2"/>
        <v>0.19624352331606218</v>
      </c>
      <c r="K6" s="2">
        <f t="shared" si="3"/>
        <v>0</v>
      </c>
      <c r="L6" s="10">
        <f t="shared" si="4"/>
        <v>0</v>
      </c>
      <c r="P6">
        <v>1544</v>
      </c>
    </row>
    <row r="7" spans="2:17" x14ac:dyDescent="0.3">
      <c r="B7" s="1" t="s">
        <v>7</v>
      </c>
      <c r="C7" s="6"/>
      <c r="E7">
        <f>P7-I7</f>
        <v>2431</v>
      </c>
      <c r="F7">
        <f>E7/(E7+I7)</f>
        <v>0.80790960451977401</v>
      </c>
      <c r="G7" s="6"/>
      <c r="H7" s="8"/>
      <c r="I7">
        <v>578</v>
      </c>
      <c r="J7">
        <f>I7/(E7+I7)</f>
        <v>0.19209039548022599</v>
      </c>
      <c r="K7" s="2">
        <f>F7*C7+G7*J7</f>
        <v>0</v>
      </c>
      <c r="L7" s="10">
        <f>F7*D7+H7*J7</f>
        <v>0</v>
      </c>
      <c r="P7">
        <v>3009</v>
      </c>
    </row>
    <row r="8" spans="2:17" x14ac:dyDescent="0.3">
      <c r="B8" s="1" t="s">
        <v>10</v>
      </c>
      <c r="C8" s="6"/>
      <c r="E8">
        <f t="shared" si="0"/>
        <v>1145</v>
      </c>
      <c r="F8">
        <f t="shared" ref="F8:F9" si="5">E8/(E8+I8)</f>
        <v>0.78748280605226961</v>
      </c>
      <c r="G8" s="6"/>
      <c r="H8" s="8"/>
      <c r="I8">
        <v>309</v>
      </c>
      <c r="J8">
        <f t="shared" ref="J8:J10" si="6">I8/(E8+I8)</f>
        <v>0.21251719394773039</v>
      </c>
      <c r="K8" s="2">
        <f t="shared" ref="K8:K9" si="7">F8*C8+G8*J8</f>
        <v>0</v>
      </c>
      <c r="L8" s="10">
        <f t="shared" ref="L8:L9" si="8">F8*D8+H8*J8</f>
        <v>0</v>
      </c>
      <c r="P8">
        <v>1454</v>
      </c>
    </row>
    <row r="9" spans="2:17" x14ac:dyDescent="0.3">
      <c r="B9" s="1" t="s">
        <v>11</v>
      </c>
      <c r="C9" s="6"/>
      <c r="E9">
        <f t="shared" si="0"/>
        <v>1869</v>
      </c>
      <c r="F9">
        <f t="shared" si="5"/>
        <v>0.76441717791411046</v>
      </c>
      <c r="G9" s="6"/>
      <c r="H9" s="8"/>
      <c r="I9">
        <v>576</v>
      </c>
      <c r="J9">
        <f t="shared" si="6"/>
        <v>0.23558282208588957</v>
      </c>
      <c r="K9" s="2">
        <f t="shared" si="7"/>
        <v>0</v>
      </c>
      <c r="L9" s="10">
        <f t="shared" si="8"/>
        <v>0</v>
      </c>
      <c r="P9">
        <v>2445</v>
      </c>
    </row>
    <row r="10" spans="2:17" x14ac:dyDescent="0.3">
      <c r="B10" s="1" t="s">
        <v>12</v>
      </c>
      <c r="C10" s="6"/>
      <c r="E10">
        <f>P10-I10</f>
        <v>966</v>
      </c>
      <c r="F10">
        <f>E10/(E10+I10)</f>
        <v>0.9452054794520548</v>
      </c>
      <c r="G10" s="6"/>
      <c r="H10" s="8"/>
      <c r="I10">
        <v>56</v>
      </c>
      <c r="J10">
        <f t="shared" si="6"/>
        <v>5.4794520547945202E-2</v>
      </c>
      <c r="K10" s="2">
        <f>F10*C10+G10*J10</f>
        <v>0</v>
      </c>
      <c r="L10" s="10">
        <f>F10*D10+H10*J10</f>
        <v>0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C8E7-85CA-4933-B37A-203FDA7C267E}">
  <dimension ref="B1:Q19"/>
  <sheetViews>
    <sheetView view="pageBreakPreview" zoomScale="170" zoomScaleNormal="100" zoomScaleSheetLayoutView="170" workbookViewId="0">
      <selection activeCell="K16" sqref="K16"/>
    </sheetView>
  </sheetViews>
  <sheetFormatPr defaultRowHeight="14.4" x14ac:dyDescent="0.3"/>
  <cols>
    <col min="2" max="2" width="8.77734375" customWidth="1"/>
    <col min="5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2" t="s">
        <v>18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7" x14ac:dyDescent="0.3">
      <c r="C3" s="11" t="s">
        <v>5</v>
      </c>
      <c r="D3" s="12"/>
      <c r="G3" s="11" t="s">
        <v>4</v>
      </c>
      <c r="H3" s="15"/>
      <c r="K3" s="13" t="s">
        <v>13</v>
      </c>
      <c r="L3" s="14"/>
      <c r="N3" s="12" t="s">
        <v>14</v>
      </c>
      <c r="O3" s="12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/>
      <c r="E5">
        <f t="shared" ref="E5:E9" si="0">P5-I5</f>
        <v>3875</v>
      </c>
      <c r="F5">
        <f t="shared" ref="F5:F6" si="1">E5/(E5+I5)</f>
        <v>0.92305859933301571</v>
      </c>
      <c r="G5" s="6"/>
      <c r="H5" s="8"/>
      <c r="I5">
        <v>323</v>
      </c>
      <c r="J5">
        <f t="shared" ref="J5:J6" si="2">I5/(E5+I5)</f>
        <v>7.694140066698428E-2</v>
      </c>
      <c r="K5" s="2">
        <f t="shared" ref="K5:K6" si="3">F5*C5+G5*J5</f>
        <v>0</v>
      </c>
      <c r="L5" s="10">
        <f t="shared" ref="L5:L6" si="4">F5*D5+H5*J5</f>
        <v>0</v>
      </c>
      <c r="P5">
        <v>4198</v>
      </c>
    </row>
    <row r="6" spans="2:17" x14ac:dyDescent="0.3">
      <c r="B6" s="1" t="s">
        <v>9</v>
      </c>
      <c r="C6" s="6"/>
      <c r="E6">
        <f t="shared" si="0"/>
        <v>1241</v>
      </c>
      <c r="F6">
        <f t="shared" si="1"/>
        <v>0.80375647668393779</v>
      </c>
      <c r="G6" s="6"/>
      <c r="H6" s="8"/>
      <c r="I6">
        <v>303</v>
      </c>
      <c r="J6">
        <f t="shared" si="2"/>
        <v>0.19624352331606218</v>
      </c>
      <c r="K6" s="2">
        <f t="shared" si="3"/>
        <v>0</v>
      </c>
      <c r="L6" s="10">
        <f t="shared" si="4"/>
        <v>0</v>
      </c>
      <c r="P6">
        <v>1544</v>
      </c>
    </row>
    <row r="7" spans="2:17" x14ac:dyDescent="0.3">
      <c r="B7" s="1" t="s">
        <v>7</v>
      </c>
      <c r="C7" s="6"/>
      <c r="E7">
        <f>P7-I7</f>
        <v>2431</v>
      </c>
      <c r="F7">
        <f>E7/(E7+I7)</f>
        <v>0.80790960451977401</v>
      </c>
      <c r="G7" s="6"/>
      <c r="H7" s="8"/>
      <c r="I7">
        <v>578</v>
      </c>
      <c r="J7">
        <f>I7/(E7+I7)</f>
        <v>0.19209039548022599</v>
      </c>
      <c r="K7" s="2">
        <f>F7*C7+G7*J7</f>
        <v>0</v>
      </c>
      <c r="L7" s="10">
        <f>F7*D7+H7*J7</f>
        <v>0</v>
      </c>
      <c r="P7">
        <v>3009</v>
      </c>
    </row>
    <row r="8" spans="2:17" x14ac:dyDescent="0.3">
      <c r="B8" s="1" t="s">
        <v>10</v>
      </c>
      <c r="C8" s="6"/>
      <c r="E8">
        <f t="shared" si="0"/>
        <v>1145</v>
      </c>
      <c r="F8">
        <f t="shared" ref="F8:F9" si="5">E8/(E8+I8)</f>
        <v>0.78748280605226961</v>
      </c>
      <c r="G8" s="6"/>
      <c r="H8" s="8"/>
      <c r="I8">
        <v>309</v>
      </c>
      <c r="J8">
        <f t="shared" ref="J8:J10" si="6">I8/(E8+I8)</f>
        <v>0.21251719394773039</v>
      </c>
      <c r="K8" s="2">
        <f t="shared" ref="K8:K9" si="7">F8*C8+G8*J8</f>
        <v>0</v>
      </c>
      <c r="L8" s="10">
        <f t="shared" ref="L8:L9" si="8">F8*D8+H8*J8</f>
        <v>0</v>
      </c>
      <c r="P8">
        <v>1454</v>
      </c>
    </row>
    <row r="9" spans="2:17" x14ac:dyDescent="0.3">
      <c r="B9" s="1" t="s">
        <v>11</v>
      </c>
      <c r="C9" s="6"/>
      <c r="E9">
        <f t="shared" si="0"/>
        <v>1869</v>
      </c>
      <c r="F9">
        <f t="shared" si="5"/>
        <v>0.76441717791411046</v>
      </c>
      <c r="G9" s="6"/>
      <c r="H9" s="8"/>
      <c r="I9">
        <v>576</v>
      </c>
      <c r="J9">
        <f t="shared" si="6"/>
        <v>0.23558282208588957</v>
      </c>
      <c r="K9" s="2">
        <f t="shared" si="7"/>
        <v>0</v>
      </c>
      <c r="L9" s="10">
        <f t="shared" si="8"/>
        <v>0</v>
      </c>
      <c r="P9">
        <v>2445</v>
      </c>
    </row>
    <row r="10" spans="2:17" x14ac:dyDescent="0.3">
      <c r="B10" s="1" t="s">
        <v>12</v>
      </c>
      <c r="C10" s="6"/>
      <c r="E10">
        <f>P10-I10</f>
        <v>966</v>
      </c>
      <c r="F10">
        <f>E10/(E10+I10)</f>
        <v>0.9452054794520548</v>
      </c>
      <c r="G10" s="6"/>
      <c r="H10" s="8"/>
      <c r="I10">
        <v>56</v>
      </c>
      <c r="J10">
        <f t="shared" si="6"/>
        <v>5.4794520547945202E-2</v>
      </c>
      <c r="K10" s="2">
        <f>F10*C10+G10*J10</f>
        <v>0</v>
      </c>
      <c r="L10" s="10">
        <f>F10*D10+H10*J10</f>
        <v>0</v>
      </c>
      <c r="P10">
        <v>1022</v>
      </c>
    </row>
    <row r="11" spans="2:17" x14ac:dyDescent="0.3">
      <c r="B11" s="1"/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2A06-B719-4020-8902-F22E8C2E8D0F}">
  <dimension ref="B1:Q19"/>
  <sheetViews>
    <sheetView view="pageBreakPreview" zoomScale="170" zoomScaleNormal="100" zoomScaleSheetLayoutView="170" workbookViewId="0">
      <selection activeCell="C13" sqref="C13"/>
    </sheetView>
  </sheetViews>
  <sheetFormatPr defaultRowHeight="14.4" x14ac:dyDescent="0.3"/>
  <cols>
    <col min="2" max="2" width="8.77734375" customWidth="1"/>
    <col min="5" max="5" width="8.88671875" customWidth="1"/>
    <col min="6" max="6" width="8.88671875" hidden="1" customWidth="1"/>
    <col min="9" max="10" width="8.88671875" hidden="1" customWidth="1"/>
    <col min="11" max="12" width="8.88671875" style="2"/>
    <col min="13" max="13" width="8.88671875" hidden="1" customWidth="1"/>
    <col min="16" max="16" width="8.88671875" hidden="1" customWidth="1"/>
    <col min="17" max="17" width="0" hidden="1" customWidth="1"/>
  </cols>
  <sheetData>
    <row r="1" spans="2:17" x14ac:dyDescent="0.3">
      <c r="C1" s="12" t="s">
        <v>15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7" x14ac:dyDescent="0.3">
      <c r="C3" s="11" t="s">
        <v>5</v>
      </c>
      <c r="D3" s="12"/>
      <c r="G3" s="11" t="s">
        <v>4</v>
      </c>
      <c r="H3" s="15"/>
      <c r="K3" s="13" t="s">
        <v>13</v>
      </c>
      <c r="L3" s="14"/>
      <c r="N3" s="12" t="s">
        <v>14</v>
      </c>
      <c r="O3" s="12"/>
    </row>
    <row r="4" spans="2:17" x14ac:dyDescent="0.3">
      <c r="B4" s="3"/>
      <c r="C4" s="5" t="s">
        <v>1</v>
      </c>
      <c r="D4" s="3" t="s">
        <v>0</v>
      </c>
      <c r="E4" s="3" t="s">
        <v>6</v>
      </c>
      <c r="F4" s="3" t="s">
        <v>2</v>
      </c>
      <c r="G4" s="5" t="s">
        <v>1</v>
      </c>
      <c r="H4" s="7" t="s">
        <v>0</v>
      </c>
      <c r="I4" s="3" t="s">
        <v>6</v>
      </c>
      <c r="J4" s="3" t="s">
        <v>3</v>
      </c>
      <c r="K4" s="4" t="s">
        <v>1</v>
      </c>
      <c r="L4" s="9" t="s">
        <v>0</v>
      </c>
      <c r="M4" s="3"/>
      <c r="N4" s="3" t="s">
        <v>1</v>
      </c>
      <c r="O4" s="3" t="s">
        <v>0</v>
      </c>
      <c r="P4" s="3" t="s">
        <v>6</v>
      </c>
      <c r="Q4" s="3"/>
    </row>
    <row r="5" spans="2:17" x14ac:dyDescent="0.3">
      <c r="B5" s="1" t="s">
        <v>8</v>
      </c>
      <c r="C5" s="6">
        <v>71.5</v>
      </c>
      <c r="D5">
        <v>51</v>
      </c>
      <c r="E5">
        <f t="shared" ref="E5:E9" si="0">P5-I5</f>
        <v>3875</v>
      </c>
      <c r="F5">
        <f t="shared" ref="F5:F6" si="1">E5/(E5+I5)</f>
        <v>0.92305859933301571</v>
      </c>
      <c r="G5" s="6">
        <v>33.5</v>
      </c>
      <c r="H5" s="8">
        <v>26.9</v>
      </c>
      <c r="I5">
        <v>323</v>
      </c>
      <c r="J5">
        <f t="shared" ref="J5:J6" si="2">I5/(E5+I5)</f>
        <v>7.694140066698428E-2</v>
      </c>
      <c r="K5" s="2">
        <f t="shared" ref="K5:K6" si="3">F5*C5+G5*J5</f>
        <v>68.576226774654586</v>
      </c>
      <c r="L5" s="10">
        <f t="shared" ref="L5:L6" si="4">F5*D5+H5*J5</f>
        <v>49.145712243925679</v>
      </c>
      <c r="N5">
        <v>97.4</v>
      </c>
      <c r="O5">
        <v>63.7</v>
      </c>
      <c r="P5">
        <v>4198</v>
      </c>
    </row>
    <row r="6" spans="2:17" x14ac:dyDescent="0.3">
      <c r="B6" s="1" t="s">
        <v>9</v>
      </c>
      <c r="C6" s="6">
        <v>70.8</v>
      </c>
      <c r="D6">
        <v>50.7</v>
      </c>
      <c r="E6">
        <f t="shared" si="0"/>
        <v>1241</v>
      </c>
      <c r="F6">
        <f t="shared" si="1"/>
        <v>0.80375647668393779</v>
      </c>
      <c r="G6" s="6">
        <v>33.5</v>
      </c>
      <c r="H6" s="8">
        <v>26.9</v>
      </c>
      <c r="I6">
        <v>303</v>
      </c>
      <c r="J6">
        <f t="shared" si="2"/>
        <v>0.19624352331606218</v>
      </c>
      <c r="K6" s="2">
        <f t="shared" si="3"/>
        <v>63.480116580310877</v>
      </c>
      <c r="L6" s="10">
        <f t="shared" si="4"/>
        <v>46.02940414507772</v>
      </c>
      <c r="N6">
        <v>96.5</v>
      </c>
      <c r="O6">
        <v>63.3</v>
      </c>
      <c r="P6">
        <v>1544</v>
      </c>
    </row>
    <row r="7" spans="2:17" x14ac:dyDescent="0.3">
      <c r="B7" s="1" t="s">
        <v>7</v>
      </c>
      <c r="C7" s="6">
        <v>68.5</v>
      </c>
      <c r="D7">
        <v>51.4</v>
      </c>
      <c r="E7">
        <f>P7-I7</f>
        <v>2431</v>
      </c>
      <c r="F7">
        <f>E7/(E7+I7)</f>
        <v>0.80790960451977401</v>
      </c>
      <c r="G7" s="6">
        <v>33.5</v>
      </c>
      <c r="H7" s="8">
        <v>26.9</v>
      </c>
      <c r="I7">
        <v>578</v>
      </c>
      <c r="J7">
        <f>I7/(E7+I7)</f>
        <v>0.19209039548022599</v>
      </c>
      <c r="K7" s="2">
        <f>F7*C7+G7*J7</f>
        <v>61.77683615819209</v>
      </c>
      <c r="L7" s="10">
        <f>F7*D7+H7*J7</f>
        <v>46.693785310734462</v>
      </c>
      <c r="N7">
        <v>113.8</v>
      </c>
      <c r="O7">
        <v>70.400000000000006</v>
      </c>
      <c r="P7">
        <v>3009</v>
      </c>
    </row>
    <row r="8" spans="2:17" x14ac:dyDescent="0.3">
      <c r="B8" s="1" t="s">
        <v>10</v>
      </c>
      <c r="C8" s="6">
        <v>69.2</v>
      </c>
      <c r="D8">
        <v>50.2</v>
      </c>
      <c r="E8">
        <f t="shared" si="0"/>
        <v>1145</v>
      </c>
      <c r="F8">
        <f t="shared" ref="F8:F9" si="5">E8/(E8+I8)</f>
        <v>0.78748280605226961</v>
      </c>
      <c r="G8" s="6">
        <v>33.5</v>
      </c>
      <c r="H8" s="8">
        <v>26.9</v>
      </c>
      <c r="I8">
        <v>309</v>
      </c>
      <c r="J8">
        <f t="shared" ref="J8:J10" si="6">I8/(E8+I8)</f>
        <v>0.21251719394773039</v>
      </c>
      <c r="K8" s="2">
        <f t="shared" ref="K8:K9" si="7">F8*C8+G8*J8</f>
        <v>61.613136176066021</v>
      </c>
      <c r="L8" s="10">
        <f t="shared" ref="L8:L9" si="8">F8*D8+H8*J8</f>
        <v>45.248349381017881</v>
      </c>
      <c r="N8">
        <v>97.6</v>
      </c>
      <c r="O8">
        <v>63.5</v>
      </c>
      <c r="P8">
        <v>1454</v>
      </c>
    </row>
    <row r="9" spans="2:17" x14ac:dyDescent="0.3">
      <c r="B9" s="1" t="s">
        <v>11</v>
      </c>
      <c r="C9" s="6">
        <v>74</v>
      </c>
      <c r="D9">
        <v>52.6</v>
      </c>
      <c r="E9">
        <f t="shared" si="0"/>
        <v>1869</v>
      </c>
      <c r="F9">
        <f t="shared" si="5"/>
        <v>0.76441717791411046</v>
      </c>
      <c r="G9" s="6">
        <v>33.5</v>
      </c>
      <c r="H9" s="8">
        <v>26.9</v>
      </c>
      <c r="I9">
        <v>576</v>
      </c>
      <c r="J9">
        <f t="shared" si="6"/>
        <v>0.23558282208588957</v>
      </c>
      <c r="K9" s="2">
        <f t="shared" si="7"/>
        <v>64.458895705521471</v>
      </c>
      <c r="L9" s="10">
        <f t="shared" si="8"/>
        <v>46.545521472392636</v>
      </c>
      <c r="N9">
        <v>97.5</v>
      </c>
      <c r="O9">
        <v>63.4</v>
      </c>
      <c r="P9">
        <v>2445</v>
      </c>
    </row>
    <row r="10" spans="2:17" x14ac:dyDescent="0.3">
      <c r="B10" s="1" t="s">
        <v>12</v>
      </c>
      <c r="C10" s="6">
        <v>69.8</v>
      </c>
      <c r="D10">
        <v>50.8</v>
      </c>
      <c r="E10">
        <f>P10-I10</f>
        <v>966</v>
      </c>
      <c r="F10">
        <f>E10/(E10+I10)</f>
        <v>0.9452054794520548</v>
      </c>
      <c r="G10" s="6">
        <v>33.5</v>
      </c>
      <c r="H10" s="8">
        <v>26.9</v>
      </c>
      <c r="I10">
        <v>56</v>
      </c>
      <c r="J10">
        <f t="shared" si="6"/>
        <v>5.4794520547945202E-2</v>
      </c>
      <c r="K10" s="2">
        <f>F10*C10+G10*J10</f>
        <v>67.810958904109597</v>
      </c>
      <c r="L10" s="10">
        <f>F10*D10+H10*J10</f>
        <v>49.490410958904107</v>
      </c>
      <c r="N10">
        <v>123.6</v>
      </c>
      <c r="O10">
        <v>74.599999999999994</v>
      </c>
      <c r="P10">
        <v>1022</v>
      </c>
    </row>
    <row r="13" spans="2:17" x14ac:dyDescent="0.3">
      <c r="B13" s="1"/>
    </row>
    <row r="19" spans="2:2" x14ac:dyDescent="0.3">
      <c r="B19" s="1"/>
    </row>
  </sheetData>
  <mergeCells count="5">
    <mergeCell ref="C1:P1"/>
    <mergeCell ref="C3:D3"/>
    <mergeCell ref="G3:H3"/>
    <mergeCell ref="K3:L3"/>
    <mergeCell ref="N3:O3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63258-283A-45D9-9EE8-3DE36F26F1A0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845AC05-D2BF-4B93-A76E-35542C472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1DC7C-FA55-438C-B862-3684D512A0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ERV</vt:lpstr>
      <vt:lpstr>Cooling Stage 1</vt:lpstr>
      <vt:lpstr>Cooling Stage 2</vt:lpstr>
      <vt:lpstr>Cooling Stage 3</vt:lpstr>
      <vt:lpstr>Heating</vt:lpstr>
      <vt:lpstr>'Cooling Stage 1'!Print_Area</vt:lpstr>
      <vt:lpstr>'Cooling Stage 2'!Print_Area</vt:lpstr>
      <vt:lpstr>'Cooling Stage 3'!Print_Area</vt:lpstr>
      <vt:lpstr>ERV!Print_Area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Turnbough</dc:creator>
  <cp:lastModifiedBy>Will Turnbough</cp:lastModifiedBy>
  <cp:lastPrinted>2023-02-01T20:33:09Z</cp:lastPrinted>
  <dcterms:created xsi:type="dcterms:W3CDTF">2023-01-30T21:08:34Z</dcterms:created>
  <dcterms:modified xsi:type="dcterms:W3CDTF">2023-09-27T13:36:24Z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