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4736 LATHAM, NY/2 PROJECT DOCUMENTS/"/>
    </mc:Choice>
  </mc:AlternateContent>
  <xr:revisionPtr revIDLastSave="225" documentId="13_ncr:1_{1FC2F945-57B0-437C-842E-A47378DB8D59}" xr6:coauthVersionLast="47" xr6:coauthVersionMax="47" xr10:uidLastSave="{C5716684-45F6-4531-8516-4F6818470C3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<sst xmlns="http://schemas.openxmlformats.org/spreadsheetml/2006/main" count="85" uniqueCount="54">
  <si>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</si>
  <si>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</si>
  <si>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</si>
  <si>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</si>
  <si>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</si>
  <si>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</si>
  <si>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</si>
  <si>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</si>
  <si>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</si>
  <si>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</si>
  <si>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</si>
  <si>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</si>
  <si>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</si>
  <si>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</si>
  <si>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</si>
  <si>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</si>
  <si>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</si>
  <si>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</si>
  <si>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</si>
  <si>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</si>
  <si>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</si>
  <si>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</si>
  <si>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</si>
  <si>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</si>
  <si>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</si>
  <si>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</si>
  <si>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</si>
  <si>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</si>
  <si>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</si>
  <si>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</si>
  <si>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</si>
  <si>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</si>
  <si>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</si>
  <si>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</si>
  <si>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</si>
  <si>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</si>
  <si>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</si>
  <si>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</si>
  <si>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</si>
  <si>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</si>
  <si>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</si>
  <si>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</si>
  <si>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</si>
  <si>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</si>
  <si>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</si>
  <si>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</si>
  <si>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</si>
  <si>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</si>
  <si>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 xml:space="preserve">TF-2 </t>
  </si>
  <si>
    <t xml:space="preserve">ENTRANCE </t>
  </si>
  <si>
    <t xml:space="preserve">KITCHEN </t>
  </si>
  <si>
    <t xml:space="preserve">MEAL FULFILLMENT AREA </t>
  </si>
  <si>
    <t xml:space="preserve">DINING 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</si>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</sst>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5" zoomScaleNormal="85" zoomScaleSheetLayoutView="100" workbookViewId="0">
      <selection activeCell="O13" sqref="O13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44" t="s">
        <v>2</v>
      </c>
      <c r="D4" s="145"/>
      <c r="E4" s="117" t="s">
        <v>3</v>
      </c>
      <c r="F4" s="116"/>
      <c r="G4" s="150" t="s">
        <v>4</v>
      </c>
      <c r="H4" s="151"/>
      <c r="I4" s="142" t="s">
        <v>5</v>
      </c>
      <c r="J4" s="143"/>
      <c r="K4" s="148" t="s">
        <v>6</v>
      </c>
      <c r="L4" s="149"/>
      <c r="M4" s="146" t="s">
        <v>7</v>
      </c>
      <c r="N4" s="147"/>
      <c r="O4" s="146" t="s">
        <v>8</v>
      </c>
      <c r="P4" s="147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13</v>
      </c>
      <c r="B6" s="70" t="s">
        <v>50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14</v>
      </c>
      <c r="B7" s="71" t="s">
        <v>51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15</v>
      </c>
      <c r="B8" s="71" t="s">
        <v>52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16</v>
      </c>
      <c r="B9" s="71" t="s">
        <v>53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17</v>
      </c>
      <c r="B10" s="71" t="s">
        <v>18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103"/>
      <c r="P10" s="104"/>
      <c r="Q10" s="61"/>
      <c r="R10" s="66"/>
    </row>
    <row r="11" spans="1:21" ht="20.149999999999999" customHeight="1" x14ac:dyDescent="0.25">
      <c r="A11" s="73" t="s">
        <v>19</v>
      </c>
      <c r="B11" s="71" t="s">
        <v>20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103"/>
      <c r="P11" s="104"/>
      <c r="Q11" s="61"/>
      <c r="R11" s="66"/>
    </row>
    <row r="12" spans="1:21" ht="20.149999999999999" customHeight="1" x14ac:dyDescent="0.25">
      <c r="A12" s="73" t="s">
        <v>46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101"/>
      <c r="N12" s="102"/>
      <c r="O12" s="50">
        <v>300</v>
      </c>
      <c r="P12" s="51"/>
      <c r="Q12" s="61"/>
      <c r="R12" s="66"/>
    </row>
    <row r="13" spans="1:21" ht="20.149999999999999" customHeight="1" x14ac:dyDescent="0.25">
      <c r="A13" s="73" t="s">
        <v>48</v>
      </c>
      <c r="B13" s="71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400</v>
      </c>
      <c r="P13" s="51"/>
      <c r="Q13" s="61"/>
      <c r="R13" s="66"/>
    </row>
    <row r="14" spans="1:21" ht="20.149999999999999" customHeight="1" thickBot="1" x14ac:dyDescent="0.3">
      <c r="A14" s="108" t="s">
        <v>21</v>
      </c>
      <c r="B14" s="109"/>
      <c r="C14" s="74">
        <f t="shared" ref="C14:H14" si="6">SUM(C6:C13)</f>
        <v>19500</v>
      </c>
      <c r="D14" s="75">
        <f t="shared" si="6"/>
        <v>0</v>
      </c>
      <c r="E14" s="74">
        <f t="shared" si="6"/>
        <v>14975</v>
      </c>
      <c r="F14" s="75">
        <f t="shared" si="6"/>
        <v>0</v>
      </c>
      <c r="G14" s="76">
        <f t="shared" si="6"/>
        <v>4525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5">
        <f t="shared" si="7"/>
        <v>3315</v>
      </c>
      <c r="N14" s="80">
        <f t="shared" si="7"/>
        <v>0</v>
      </c>
      <c r="O14" s="81">
        <f t="shared" si="7"/>
        <v>700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22</v>
      </c>
      <c r="B16" s="83"/>
      <c r="C16" s="83"/>
      <c r="D16" s="83"/>
      <c r="F16" s="201" t="s">
        <v>23</v>
      </c>
      <c r="G16" s="202"/>
      <c r="H16" s="175" t="s">
        <v>24</v>
      </c>
      <c r="I16" s="176"/>
      <c r="J16" s="177"/>
      <c r="L16" s="95" t="s">
        <v>25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93" t="s">
        <v>21</v>
      </c>
      <c r="B17" s="194"/>
      <c r="C17" s="86" t="s">
        <v>11</v>
      </c>
      <c r="D17" s="87" t="s">
        <v>12</v>
      </c>
      <c r="F17" s="203"/>
      <c r="G17" s="204"/>
      <c r="H17" s="178"/>
      <c r="I17" s="179"/>
      <c r="J17" s="180"/>
      <c r="L17" s="172" t="s">
        <v>26</v>
      </c>
      <c r="M17" s="172"/>
      <c r="N17" s="172"/>
      <c r="O17" s="172"/>
      <c r="P17" s="98">
        <f>IF(R16=TRUE, 1, 0)</f>
        <v>1</v>
      </c>
    </row>
    <row r="18" spans="1:21" ht="18.75" customHeight="1" x14ac:dyDescent="0.35">
      <c r="A18" s="195" t="s">
        <v>27</v>
      </c>
      <c r="B18" s="196"/>
      <c r="C18" s="88">
        <f>G14+K14</f>
        <v>4525</v>
      </c>
      <c r="D18" s="89">
        <f>H14+L14</f>
        <v>0</v>
      </c>
      <c r="F18" s="122" t="s">
        <v>28</v>
      </c>
      <c r="G18" s="123"/>
      <c r="H18" s="184"/>
      <c r="I18" s="185"/>
      <c r="J18" s="186"/>
      <c r="L18" s="173"/>
      <c r="M18" s="173"/>
      <c r="N18" s="173"/>
      <c r="O18" s="173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97" t="s">
        <v>29</v>
      </c>
      <c r="B19" s="198"/>
      <c r="C19" s="92">
        <f>M14+O14</f>
        <v>4015</v>
      </c>
      <c r="D19" s="93">
        <f>N14+P14</f>
        <v>0</v>
      </c>
      <c r="F19" s="124" t="s">
        <v>30</v>
      </c>
      <c r="G19" s="125"/>
      <c r="H19" s="187"/>
      <c r="I19" s="188"/>
      <c r="J19" s="189"/>
      <c r="L19" s="174" t="s">
        <v>31</v>
      </c>
      <c r="M19" s="174"/>
      <c r="N19" s="174"/>
      <c r="O19" s="174"/>
      <c r="P19" s="99" t="e">
        <f>IF(R18=TRUE, 1, 0)</f>
        <v>#DIV/0!</v>
      </c>
    </row>
    <row r="20" spans="1:21" ht="18.75" customHeight="1" thickBot="1" x14ac:dyDescent="0.4">
      <c r="A20" s="199" t="s">
        <v>32</v>
      </c>
      <c r="B20" s="200"/>
      <c r="C20" s="90">
        <f>C18-C19</f>
        <v>510</v>
      </c>
      <c r="D20" s="91">
        <f>D18-D19</f>
        <v>0</v>
      </c>
      <c r="F20" s="140" t="s">
        <v>33</v>
      </c>
      <c r="G20" s="141"/>
      <c r="H20" s="190"/>
      <c r="I20" s="191"/>
      <c r="J20" s="192"/>
      <c r="L20" s="173"/>
      <c r="M20" s="173"/>
      <c r="N20" s="173"/>
      <c r="O20" s="173"/>
      <c r="P20" s="100"/>
      <c r="R20" s="1" t="e">
        <f>AND(H21&gt;=-0.02, H21&lt;=0.02)</f>
        <v>#DIV/0!</v>
      </c>
    </row>
    <row r="21" spans="1:21" ht="16.5" customHeight="1" thickBot="1" x14ac:dyDescent="0.3">
      <c r="F21" s="138" t="s">
        <v>34</v>
      </c>
      <c r="G21" s="139"/>
      <c r="H21" s="181" t="e">
        <f>AVERAGE(H18:J20)</f>
        <v>#DIV/0!</v>
      </c>
      <c r="I21" s="182"/>
      <c r="J21" s="183"/>
      <c r="L21" s="170" t="s">
        <v>35</v>
      </c>
      <c r="M21" s="170"/>
      <c r="N21" s="170"/>
      <c r="O21" s="170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0"/>
      <c r="M22" s="170"/>
      <c r="N22" s="170"/>
      <c r="O22" s="170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7"/>
    </row>
    <row r="26" spans="1:21" ht="20.149999999999999" customHeight="1" x14ac:dyDescent="0.25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  <c r="Q26" s="67"/>
    </row>
    <row r="27" spans="1:21" ht="20.149999999999999" customHeight="1" thickBot="1" x14ac:dyDescent="0.3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35" t="s">
        <v>37</v>
      </c>
      <c r="B30" s="136"/>
      <c r="C30" s="136"/>
      <c r="D30" s="136"/>
      <c r="E30" s="136"/>
      <c r="F30" s="137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9</v>
      </c>
      <c r="B31" s="162" t="s">
        <v>38</v>
      </c>
      <c r="C31" s="163"/>
      <c r="D31" s="116" t="s">
        <v>39</v>
      </c>
      <c r="E31" s="118"/>
      <c r="F31" s="118"/>
      <c r="G31" s="117"/>
      <c r="H31" s="116" t="s">
        <v>40</v>
      </c>
      <c r="I31" s="117"/>
      <c r="J31" s="118" t="s">
        <v>41</v>
      </c>
      <c r="K31" s="118"/>
      <c r="L31" s="119" t="s">
        <v>6</v>
      </c>
      <c r="M31" s="119"/>
      <c r="N31" s="114" t="s">
        <v>7</v>
      </c>
      <c r="O31" s="115"/>
      <c r="P31" s="58" t="s">
        <v>42</v>
      </c>
    </row>
    <row r="32" spans="1:21" ht="18.75" customHeight="1" thickBot="1" x14ac:dyDescent="0.3">
      <c r="A32" s="59" t="s">
        <v>43</v>
      </c>
      <c r="B32" s="160" t="s">
        <v>44</v>
      </c>
      <c r="C32" s="161"/>
      <c r="D32" s="153"/>
      <c r="E32" s="166"/>
      <c r="F32" s="166"/>
      <c r="G32" s="154"/>
      <c r="H32" s="153" t="s">
        <v>45</v>
      </c>
      <c r="I32" s="154"/>
      <c r="J32" s="155" t="s">
        <v>45</v>
      </c>
      <c r="K32" s="156"/>
      <c r="L32" s="112">
        <v>0</v>
      </c>
      <c r="M32" s="113"/>
      <c r="N32" s="106">
        <v>1080</v>
      </c>
      <c r="O32" s="107"/>
      <c r="P32" s="57">
        <f t="shared" ref="P32:P34" si="8">L32-N32</f>
        <v>-1080</v>
      </c>
    </row>
    <row r="33" spans="1:16" ht="18.75" customHeight="1" thickBot="1" x14ac:dyDescent="0.3">
      <c r="A33" s="60" t="s">
        <v>43</v>
      </c>
      <c r="B33" s="159" t="s">
        <v>44</v>
      </c>
      <c r="C33" s="159"/>
      <c r="D33" s="120"/>
      <c r="E33" s="167"/>
      <c r="F33" s="167"/>
      <c r="G33" s="121"/>
      <c r="H33" s="120" t="s">
        <v>45</v>
      </c>
      <c r="I33" s="121"/>
      <c r="J33" s="110" t="s">
        <v>45</v>
      </c>
      <c r="K33" s="111"/>
      <c r="L33" s="112">
        <v>0</v>
      </c>
      <c r="M33" s="113"/>
      <c r="N33" s="106">
        <v>832</v>
      </c>
      <c r="O33" s="107"/>
      <c r="P33" s="57">
        <f t="shared" ref="P33" si="9">L33-N33</f>
        <v>-832</v>
      </c>
    </row>
    <row r="34" spans="1:16" ht="18.75" customHeight="1" thickBot="1" x14ac:dyDescent="0.3">
      <c r="A34" s="60" t="s">
        <v>43</v>
      </c>
      <c r="B34" s="159" t="s">
        <v>44</v>
      </c>
      <c r="C34" s="159"/>
      <c r="D34" s="120"/>
      <c r="E34" s="167"/>
      <c r="F34" s="167"/>
      <c r="G34" s="121"/>
      <c r="H34" s="120" t="s">
        <v>45</v>
      </c>
      <c r="I34" s="121"/>
      <c r="J34" s="110" t="s">
        <v>45</v>
      </c>
      <c r="K34" s="111"/>
      <c r="L34" s="112">
        <v>0</v>
      </c>
      <c r="M34" s="113"/>
      <c r="N34" s="106">
        <v>701</v>
      </c>
      <c r="O34" s="107"/>
      <c r="P34" s="57">
        <f t="shared" si="8"/>
        <v>-701</v>
      </c>
    </row>
    <row r="35" spans="1:16" ht="19.149999999999999" customHeight="1" x14ac:dyDescent="0.25">
      <c r="A35" s="60" t="s">
        <v>43</v>
      </c>
      <c r="B35" s="164" t="s">
        <v>44</v>
      </c>
      <c r="C35" s="165"/>
      <c r="D35" s="120"/>
      <c r="E35" s="167"/>
      <c r="F35" s="167"/>
      <c r="G35" s="121"/>
      <c r="H35" s="120" t="s">
        <v>45</v>
      </c>
      <c r="I35" s="121"/>
      <c r="J35" s="120" t="s">
        <v>45</v>
      </c>
      <c r="K35" s="152"/>
      <c r="L35" s="157">
        <v>0</v>
      </c>
      <c r="M35" s="158"/>
      <c r="N35" s="168">
        <v>390</v>
      </c>
      <c r="O35" s="169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7B81C0C-057B-436D-8E5B-61AB63B63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2025-12-16T13:38:21Z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