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8f5df5b6cee373d/Desktop/"/>
    </mc:Choice>
  </mc:AlternateContent>
  <xr:revisionPtr revIDLastSave="13" documentId="8_{2FEF6653-E452-495B-BC7C-A4FEBF729F8E}" xr6:coauthVersionLast="47" xr6:coauthVersionMax="47" xr10:uidLastSave="{42E2DF30-E4C4-48D0-8D41-602B65D2362B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<sst xmlns="http://schemas.openxmlformats.org/spreadsheetml/2006/main" count="70" uniqueCount="44">
  <si>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</si>
  <si>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</si>
  <si>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</si>
  <si>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</si>
  <si>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</si>
  <si>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</si>
  <si>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</si>
  <si>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</si>
  <si>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</si>
  <si>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</si>
  <si>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</si>
  <si>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</si>
  <si>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</si>
  <si>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</si>
  <si>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</si>
  <si>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</si>
  <si>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</si>
  <si>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</si>
  <si>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</si>
  <si>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</si>
  <si>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</si>
  <si>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</si>
  <si>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</si>
  <si>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</si>
  <si>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</si>
  <si>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</si>
  <si>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</si>
  <si>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</si>
  <si>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</si>
  <si>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</si>
  <si>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</si>
  <si>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</si>
  <si>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</si>
  <si>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</si>
  <si>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</si>
  <si>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</si>
  <si>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</si>
  <si>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</si>
  <si>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</si>
  <si>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</si>
  <si>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</si>
  <si>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</si>
  <si>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HOOD 1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</si>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</sst>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="55" zoomScaleNormal="55" zoomScaleSheetLayoutView="55" workbookViewId="0">
      <selection activeCell="A21" sqref="A21:P23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34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28</v>
      </c>
      <c r="J4" s="170"/>
      <c r="K4" s="175" t="s">
        <v>3</v>
      </c>
      <c r="L4" s="176"/>
      <c r="M4" s="173" t="s">
        <v>4</v>
      </c>
      <c r="N4" s="174"/>
      <c r="O4" s="173" t="s">
        <v>39</v>
      </c>
      <c r="P4" s="174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26</v>
      </c>
      <c r="B6" s="72" t="s">
        <v>40</v>
      </c>
      <c r="C6" s="23">
        <v>2400</v>
      </c>
      <c r="D6" s="24">
        <v>2517</v>
      </c>
      <c r="E6" s="23">
        <f t="shared" ref="E6:F7" si="0">C6-G6</f>
        <v>1500</v>
      </c>
      <c r="F6" s="24">
        <f t="shared" si="0"/>
        <v>1628</v>
      </c>
      <c r="G6" s="25">
        <v>900</v>
      </c>
      <c r="H6" s="26">
        <v>889</v>
      </c>
      <c r="I6" s="27">
        <f>G6/C6</f>
        <v>0.375</v>
      </c>
      <c r="J6" s="28">
        <f>H6/D6</f>
        <v>0.35319825188716725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27</v>
      </c>
      <c r="B7" s="73" t="s">
        <v>41</v>
      </c>
      <c r="C7" s="35">
        <v>4000</v>
      </c>
      <c r="D7" s="36">
        <v>4094</v>
      </c>
      <c r="E7" s="35">
        <f t="shared" si="0"/>
        <v>3400</v>
      </c>
      <c r="F7" s="36">
        <f t="shared" si="0"/>
        <v>3469</v>
      </c>
      <c r="G7" s="37">
        <v>600</v>
      </c>
      <c r="H7" s="38">
        <v>625</v>
      </c>
      <c r="I7" s="39">
        <f t="shared" ref="I7:J7" si="1">G7/C7</f>
        <v>0.15</v>
      </c>
      <c r="J7" s="40">
        <f t="shared" si="1"/>
        <v>0.15266243282852957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10</v>
      </c>
      <c r="B8" s="73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1050</v>
      </c>
      <c r="N8" s="51">
        <v>1080</v>
      </c>
      <c r="O8" s="45"/>
      <c r="P8" s="46"/>
      <c r="Q8" s="63"/>
      <c r="R8" s="68"/>
    </row>
    <row r="9" spans="1:21" ht="20.149999999999999" customHeight="1" thickBot="1" x14ac:dyDescent="0.3">
      <c r="A9" s="75" t="s">
        <v>11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2">
        <v>150</v>
      </c>
      <c r="P9" s="53">
        <v>154</v>
      </c>
      <c r="Q9" s="63"/>
      <c r="R9" s="68"/>
    </row>
    <row r="10" spans="1:21" ht="20.149999999999999" customHeight="1" thickBot="1" x14ac:dyDescent="0.3">
      <c r="A10" s="179" t="s">
        <v>29</v>
      </c>
      <c r="B10" s="180"/>
      <c r="C10" s="76">
        <f t="shared" ref="C10:H10" si="2">SUM(C6:C9)</f>
        <v>6400</v>
      </c>
      <c r="D10" s="77">
        <f t="shared" si="2"/>
        <v>6611</v>
      </c>
      <c r="E10" s="76">
        <f t="shared" si="2"/>
        <v>4900</v>
      </c>
      <c r="F10" s="77">
        <f t="shared" si="2"/>
        <v>5097</v>
      </c>
      <c r="G10" s="78">
        <f t="shared" si="2"/>
        <v>1500</v>
      </c>
      <c r="H10" s="79">
        <f t="shared" si="2"/>
        <v>1514</v>
      </c>
      <c r="I10" s="80"/>
      <c r="J10" s="81"/>
      <c r="K10" s="78">
        <f t="shared" ref="K10:P10" si="3">SUM(K6:K9)</f>
        <v>0</v>
      </c>
      <c r="L10" s="79">
        <f t="shared" si="3"/>
        <v>0</v>
      </c>
      <c r="M10" s="103">
        <f t="shared" si="3"/>
        <v>1050</v>
      </c>
      <c r="N10" s="82">
        <f t="shared" si="3"/>
        <v>1080</v>
      </c>
      <c r="O10" s="83">
        <f t="shared" si="3"/>
        <v>150</v>
      </c>
      <c r="P10" s="84">
        <f t="shared" si="3"/>
        <v>154</v>
      </c>
      <c r="Q10" s="54"/>
      <c r="R10" s="68"/>
    </row>
    <row r="11" spans="1:21" ht="20.149999999999999" customHeight="1" thickBot="1" x14ac:dyDescent="0.3">
      <c r="A11" s="65"/>
      <c r="B11" s="55"/>
      <c r="C11" s="55"/>
      <c r="D11" s="55"/>
      <c r="E11" s="55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4"/>
      <c r="Q11" s="68"/>
    </row>
    <row r="12" spans="1:21" ht="20.149999999999999" customHeight="1" thickBot="1" x14ac:dyDescent="0.35">
      <c r="A12" s="98" t="s">
        <v>30</v>
      </c>
      <c r="B12" s="85"/>
      <c r="C12" s="85"/>
      <c r="D12" s="85"/>
      <c r="F12" s="147" t="s">
        <v>12</v>
      </c>
      <c r="G12" s="148"/>
      <c r="H12" s="121" t="s">
        <v>33</v>
      </c>
      <c r="I12" s="122"/>
      <c r="J12" s="123"/>
      <c r="L12" s="97" t="s">
        <v>35</v>
      </c>
      <c r="M12" s="86"/>
      <c r="N12" s="86"/>
      <c r="O12" s="86"/>
      <c r="P12" s="86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39" t="s">
        <v>29</v>
      </c>
      <c r="B13" s="140"/>
      <c r="C13" s="88" t="s">
        <v>7</v>
      </c>
      <c r="D13" s="89" t="s">
        <v>8</v>
      </c>
      <c r="F13" s="149"/>
      <c r="G13" s="150"/>
      <c r="H13" s="124"/>
      <c r="I13" s="125"/>
      <c r="J13" s="126"/>
      <c r="L13" s="118" t="s">
        <v>38</v>
      </c>
      <c r="M13" s="118"/>
      <c r="N13" s="118"/>
      <c r="O13" s="118"/>
      <c r="P13" s="100">
        <f>IF(R12=TRUE, 1, 0)</f>
        <v>1</v>
      </c>
    </row>
    <row r="14" spans="1:21" ht="18.75" customHeight="1" x14ac:dyDescent="0.35">
      <c r="A14" s="141" t="s">
        <v>32</v>
      </c>
      <c r="B14" s="142"/>
      <c r="C14" s="90">
        <f>G10+K10</f>
        <v>1500</v>
      </c>
      <c r="D14" s="91">
        <f>H10+L10</f>
        <v>1514</v>
      </c>
      <c r="F14" s="188" t="s">
        <v>13</v>
      </c>
      <c r="G14" s="189"/>
      <c r="H14" s="130">
        <v>5.0000000000000001E-3</v>
      </c>
      <c r="I14" s="131"/>
      <c r="J14" s="132"/>
      <c r="L14" s="119"/>
      <c r="M14" s="119"/>
      <c r="N14" s="119"/>
      <c r="O14" s="119"/>
      <c r="P14" s="102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 x14ac:dyDescent="0.4">
      <c r="A15" s="143" t="s">
        <v>31</v>
      </c>
      <c r="B15" s="144"/>
      <c r="C15" s="94">
        <f>M10+O10</f>
        <v>1200</v>
      </c>
      <c r="D15" s="95">
        <f>N10+P10</f>
        <v>1234</v>
      </c>
      <c r="F15" s="190" t="s">
        <v>14</v>
      </c>
      <c r="G15" s="191"/>
      <c r="H15" s="133">
        <v>2E-3</v>
      </c>
      <c r="I15" s="134"/>
      <c r="J15" s="135"/>
      <c r="L15" s="120" t="s">
        <v>36</v>
      </c>
      <c r="M15" s="120"/>
      <c r="N15" s="120"/>
      <c r="O15" s="120"/>
      <c r="P15" s="101">
        <f>IF(R14=TRUE, 1, 0)</f>
        <v>1</v>
      </c>
    </row>
    <row r="16" spans="1:21" ht="18.75" customHeight="1" thickBot="1" x14ac:dyDescent="0.4">
      <c r="A16" s="145" t="s">
        <v>18</v>
      </c>
      <c r="B16" s="146"/>
      <c r="C16" s="92">
        <f>C14-C15</f>
        <v>300</v>
      </c>
      <c r="D16" s="93">
        <f>D14-D15</f>
        <v>280</v>
      </c>
      <c r="F16" s="151" t="s">
        <v>15</v>
      </c>
      <c r="G16" s="152"/>
      <c r="H16" s="136">
        <v>2E-3</v>
      </c>
      <c r="I16" s="137"/>
      <c r="J16" s="138"/>
      <c r="L16" s="119"/>
      <c r="M16" s="119"/>
      <c r="N16" s="119"/>
      <c r="O16" s="119"/>
      <c r="P16" s="102"/>
      <c r="R16" s="1" t="b">
        <f>AND(H17&gt;=-0.02, H17&lt;=0.02)</f>
        <v>1</v>
      </c>
    </row>
    <row r="17" spans="1:17" ht="16.5" customHeight="1" thickBot="1" x14ac:dyDescent="0.3">
      <c r="F17" s="204" t="s">
        <v>16</v>
      </c>
      <c r="G17" s="205"/>
      <c r="H17" s="127">
        <f>AVERAGE(H14:J16)</f>
        <v>3.0000000000000005E-3</v>
      </c>
      <c r="I17" s="128"/>
      <c r="J17" s="129"/>
      <c r="L17" s="116" t="s">
        <v>37</v>
      </c>
      <c r="M17" s="116"/>
      <c r="N17" s="116"/>
      <c r="O17" s="116"/>
      <c r="P17" s="96">
        <f>IF(R16=TRUE, 1, 0)</f>
        <v>1</v>
      </c>
    </row>
    <row r="18" spans="1:17" ht="13.75" customHeight="1" x14ac:dyDescent="0.2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116"/>
      <c r="M18" s="116"/>
      <c r="N18" s="116"/>
      <c r="O18" s="116"/>
      <c r="P18" s="99"/>
    </row>
    <row r="19" spans="1:17" ht="13.7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7"/>
      <c r="M19" s="57"/>
      <c r="N19" s="58"/>
      <c r="O19" s="58"/>
      <c r="P19" s="7"/>
      <c r="Q19" s="7"/>
    </row>
    <row r="20" spans="1:17" ht="13.5" customHeight="1" thickBot="1" x14ac:dyDescent="0.3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49999999999999" customHeight="1" x14ac:dyDescent="0.25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4"/>
      <c r="Q21" s="69"/>
    </row>
    <row r="22" spans="1:17" ht="20.149999999999999" customHeight="1" x14ac:dyDescent="0.25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7"/>
      <c r="Q22" s="69"/>
    </row>
    <row r="23" spans="1:17" ht="20.149999999999999" customHeight="1" thickBot="1" x14ac:dyDescent="0.3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</row>
    <row r="24" spans="1:17" ht="20.149999999999999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49999999999999" customHeight="1" thickBot="1" x14ac:dyDescent="0.3">
      <c r="A26" s="201" t="s">
        <v>19</v>
      </c>
      <c r="B26" s="202"/>
      <c r="C26" s="202"/>
      <c r="D26" s="202"/>
      <c r="E26" s="202"/>
      <c r="F26" s="203"/>
      <c r="G26" s="55"/>
      <c r="H26" s="55"/>
      <c r="I26" s="55"/>
      <c r="J26" s="55"/>
      <c r="K26" s="55"/>
      <c r="L26" s="55"/>
      <c r="M26" s="55"/>
      <c r="N26" s="55"/>
      <c r="O26" s="55"/>
      <c r="P26" s="54"/>
      <c r="Q26" s="56"/>
    </row>
    <row r="27" spans="1:17" ht="19.149999999999999" customHeight="1" thickBot="1" x14ac:dyDescent="0.3">
      <c r="A27" s="5" t="s">
        <v>6</v>
      </c>
      <c r="B27" s="156" t="s">
        <v>24</v>
      </c>
      <c r="C27" s="157"/>
      <c r="D27" s="158" t="s">
        <v>23</v>
      </c>
      <c r="E27" s="159"/>
      <c r="F27" s="159"/>
      <c r="G27" s="160"/>
      <c r="H27" s="158" t="s">
        <v>20</v>
      </c>
      <c r="I27" s="160"/>
      <c r="J27" s="159" t="s">
        <v>21</v>
      </c>
      <c r="K27" s="159"/>
      <c r="L27" s="187" t="s">
        <v>3</v>
      </c>
      <c r="M27" s="187"/>
      <c r="N27" s="183" t="s">
        <v>4</v>
      </c>
      <c r="O27" s="184"/>
      <c r="P27" s="60" t="s">
        <v>22</v>
      </c>
    </row>
    <row r="28" spans="1:17" ht="18.75" customHeight="1" thickBot="1" x14ac:dyDescent="0.3">
      <c r="A28" s="61" t="s">
        <v>25</v>
      </c>
      <c r="B28" s="154"/>
      <c r="C28" s="155"/>
      <c r="D28" s="161"/>
      <c r="E28" s="162"/>
      <c r="F28" s="162"/>
      <c r="G28" s="163"/>
      <c r="H28" s="161"/>
      <c r="I28" s="163"/>
      <c r="J28" s="167"/>
      <c r="K28" s="168"/>
      <c r="L28" s="165"/>
      <c r="M28" s="166"/>
      <c r="N28" s="185"/>
      <c r="O28" s="186"/>
      <c r="P28" s="59">
        <f t="shared" ref="P28:P36" si="4">L28-N28</f>
        <v>0</v>
      </c>
    </row>
    <row r="29" spans="1:17" ht="18.75" customHeight="1" thickBot="1" x14ac:dyDescent="0.3">
      <c r="A29" s="62" t="s">
        <v>25</v>
      </c>
      <c r="B29" s="153"/>
      <c r="C29" s="153"/>
      <c r="D29" s="108"/>
      <c r="E29" s="109"/>
      <c r="F29" s="109"/>
      <c r="G29" s="110"/>
      <c r="H29" s="108"/>
      <c r="I29" s="110"/>
      <c r="J29" s="181"/>
      <c r="K29" s="182"/>
      <c r="L29" s="165"/>
      <c r="M29" s="166"/>
      <c r="N29" s="185"/>
      <c r="O29" s="186"/>
      <c r="P29" s="59">
        <f t="shared" si="4"/>
        <v>0</v>
      </c>
    </row>
    <row r="30" spans="1:17" ht="19.149999999999999" customHeight="1" thickBot="1" x14ac:dyDescent="0.3">
      <c r="A30" s="62" t="s">
        <v>25</v>
      </c>
      <c r="B30" s="106"/>
      <c r="C30" s="107"/>
      <c r="D30" s="108"/>
      <c r="E30" s="109"/>
      <c r="F30" s="109"/>
      <c r="G30" s="110"/>
      <c r="H30" s="108"/>
      <c r="I30" s="110"/>
      <c r="J30" s="108"/>
      <c r="K30" s="164"/>
      <c r="L30" s="111"/>
      <c r="M30" s="112"/>
      <c r="N30" s="104"/>
      <c r="O30" s="105"/>
      <c r="P30" s="59">
        <f t="shared" si="4"/>
        <v>0</v>
      </c>
    </row>
    <row r="31" spans="1:17" ht="19.5" customHeight="1" thickBot="1" x14ac:dyDescent="0.3">
      <c r="A31" s="61" t="s">
        <v>25</v>
      </c>
      <c r="B31" s="113"/>
      <c r="C31" s="114"/>
      <c r="D31" s="106"/>
      <c r="E31" s="115"/>
      <c r="F31" s="115"/>
      <c r="G31" s="107"/>
      <c r="H31" s="106"/>
      <c r="I31" s="107"/>
      <c r="J31" s="106"/>
      <c r="K31" s="107"/>
      <c r="L31" s="111"/>
      <c r="M31" s="112"/>
      <c r="N31" s="104"/>
      <c r="O31" s="105"/>
      <c r="P31" s="59">
        <f t="shared" si="4"/>
        <v>0</v>
      </c>
    </row>
    <row r="32" spans="1:17" ht="19.5" customHeight="1" thickBot="1" x14ac:dyDescent="0.3">
      <c r="A32" s="62" t="s">
        <v>25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10"/>
      <c r="L32" s="111"/>
      <c r="M32" s="112"/>
      <c r="N32" s="104"/>
      <c r="O32" s="105"/>
      <c r="P32" s="59">
        <f t="shared" si="4"/>
        <v>0</v>
      </c>
    </row>
    <row r="33" spans="1:16" ht="19.5" customHeight="1" thickBot="1" x14ac:dyDescent="0.3">
      <c r="A33" s="62" t="s">
        <v>25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4"/>
        <v>0</v>
      </c>
    </row>
    <row r="34" spans="1:16" ht="19.5" customHeight="1" thickBot="1" x14ac:dyDescent="0.3">
      <c r="A34" s="61" t="s">
        <v>25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4"/>
        <v>0</v>
      </c>
    </row>
    <row r="35" spans="1:16" ht="19.5" customHeight="1" thickBot="1" x14ac:dyDescent="0.3">
      <c r="A35" s="62" t="s">
        <v>25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4"/>
        <v>0</v>
      </c>
    </row>
    <row r="36" spans="1:16" ht="18.75" customHeight="1" x14ac:dyDescent="0.25">
      <c r="A36" s="62" t="s">
        <v>25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4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R12:R16">
    <cfRule type="expression" priority="6">
      <formula>TRUE</formula>
    </cfRule>
  </conditionalFormatting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F41408-416C-426B-8466-DA4F897746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D4CA36-6357-42F8-BB8D-0C44654815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FDE49F-86A3-4F96-BCEB-90CAE9119F97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2022-11-22T21:33:08Z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