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1998 Vinings GA/2 PROJECT DOCUMENTS/"/>
    </mc:Choice>
  </mc:AlternateContent>
  <xr:revisionPtr revIDLastSave="15" documentId="13_ncr:1_{1FC2F945-57B0-437C-842E-A47378DB8D59}" xr6:coauthVersionLast="47" xr6:coauthVersionMax="47" xr10:uidLastSave="{F02BAA3B-26B7-4932-A3FA-CC102EFDB031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<sst xmlns="http://schemas.openxmlformats.org/spreadsheetml/2006/main" count="83" uniqueCount="52">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</sst>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O10" sqref="O10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48</v>
      </c>
      <c r="C6" s="23">
        <v>8000</v>
      </c>
      <c r="D6" s="24"/>
      <c r="E6" s="23">
        <f t="shared" ref="E6:F7" si="0">C6-G6</f>
        <v>6000</v>
      </c>
      <c r="F6" s="24">
        <f t="shared" si="0"/>
        <v>0</v>
      </c>
      <c r="G6" s="25">
        <v>2000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49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50</v>
      </c>
      <c r="C8" s="35">
        <v>4240</v>
      </c>
      <c r="D8" s="36"/>
      <c r="E8" s="35">
        <f t="shared" ref="E8:E9" si="2">C8-G8</f>
        <v>3040</v>
      </c>
      <c r="F8" s="36">
        <f t="shared" ref="F8:F9" si="3">D8-H8</f>
        <v>0</v>
      </c>
      <c r="G8" s="37">
        <v>1200</v>
      </c>
      <c r="H8" s="38"/>
      <c r="I8" s="39">
        <f t="shared" ref="I8:I9" si="4">G8/C8</f>
        <v>0.28301886792452829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44</v>
      </c>
      <c r="B9" s="71" t="s">
        <v>51</v>
      </c>
      <c r="C9" s="35">
        <v>1800</v>
      </c>
      <c r="D9" s="36"/>
      <c r="E9" s="35">
        <f t="shared" si="2"/>
        <v>1500</v>
      </c>
      <c r="F9" s="36">
        <f t="shared" si="3"/>
        <v>0</v>
      </c>
      <c r="G9" s="37">
        <v>300</v>
      </c>
      <c r="H9" s="38"/>
      <c r="I9" s="39">
        <f t="shared" si="4"/>
        <v>0.16666666666666666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1912</v>
      </c>
      <c r="N10" s="51"/>
      <c r="O10" s="45"/>
      <c r="P10" s="46"/>
      <c r="Q10" s="61"/>
      <c r="R10" s="66"/>
    </row>
    <row r="11" spans="1:21" ht="20.100000000000001" customHeight="1" x14ac:dyDescent="0.2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25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400</v>
      </c>
      <c r="P12" s="112"/>
      <c r="Q12" s="61"/>
      <c r="R12" s="66"/>
    </row>
    <row r="13" spans="1:21" ht="20.100000000000001" customHeight="1" thickBot="1" x14ac:dyDescent="0.25">
      <c r="A13" s="189" t="s">
        <v>28</v>
      </c>
      <c r="B13" s="190"/>
      <c r="C13" s="74">
        <f>SUM(C6:C12)</f>
        <v>18040</v>
      </c>
      <c r="D13" s="75">
        <f>SUM(D6:D12)</f>
        <v>0</v>
      </c>
      <c r="E13" s="74">
        <f>SUM(E6:E12)</f>
        <v>13540</v>
      </c>
      <c r="F13" s="75">
        <f>SUM(F6:F12)</f>
        <v>0</v>
      </c>
      <c r="G13" s="76">
        <f>SUM(G6:G12)</f>
        <v>4500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3314</v>
      </c>
      <c r="N13" s="80">
        <f>SUM(N6:N12)</f>
        <v>0</v>
      </c>
      <c r="O13" s="81">
        <f>SUM(O6:O12)</f>
        <v>400</v>
      </c>
      <c r="P13" s="82">
        <f>SUM(P6:P12)</f>
        <v>0</v>
      </c>
      <c r="Q13" s="52"/>
      <c r="R13" s="66"/>
    </row>
    <row r="14" spans="1:21" ht="20.100000000000001" customHeight="1" thickBot="1" x14ac:dyDescent="0.25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5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">
      <c r="A17" s="140" t="s">
        <v>31</v>
      </c>
      <c r="B17" s="141"/>
      <c r="C17" s="88">
        <f>G13+K13</f>
        <v>4500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42" t="s">
        <v>30</v>
      </c>
      <c r="B18" s="143"/>
      <c r="C18" s="92">
        <f>M13+O13</f>
        <v>3714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">
      <c r="A19" s="144" t="s">
        <v>18</v>
      </c>
      <c r="B19" s="145"/>
      <c r="C19" s="90">
        <f>C17-C18</f>
        <v>786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25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25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25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25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25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25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149999999999999" customHeight="1" x14ac:dyDescent="0.2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45212-B744-438C-AFD9-A4F1177492E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45A31A-9B8B-4B1B-B140-1669D32AB1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8CD6F7-593B-48F7-97DC-CC8CAC138A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2022-10-18T16:55:34Z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