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Mendocino Farms/Scottsdale, AZ (Gainey Ranch)/4 ASSET-REPORT DOCS/"/>
    </mc:Choice>
  </mc:AlternateContent>
  <xr:revisionPtr revIDLastSave="87" documentId="13_ncr:1_{B888774D-3C83-41B9-8B1C-1CD895A9BF91}" xr6:coauthVersionLast="47" xr6:coauthVersionMax="47" xr10:uidLastSave="{B16E1537-BC14-407E-A2C1-4F8418AF725E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<sst xmlns="http://schemas.openxmlformats.org/spreadsheetml/2006/main" count="73" uniqueCount="47">
  <si>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</si>
  <si>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</si>
  <si>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</si>
  <si>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</si>
  <si>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</si>
  <si>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</si>
  <si>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</si>
  <si>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</si>
  <si>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</si>
  <si>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</si>
  <si>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</si>
  <si>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</si>
  <si>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</si>
  <si>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</si>
  <si>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</si>
  <si>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</si>
  <si>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</si>
  <si>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</si>
  <si>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</si>
  <si>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</si>
  <si>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</si>
  <si>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</si>
  <si>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</si>
  <si>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</si>
  <si>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</si>
  <si>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</si>
  <si>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</si>
  <si>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</si>
  <si>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</si>
  <si>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</si>
  <si>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</si>
  <si>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</si>
  <si>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</si>
  <si>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</si>
  <si>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</si>
  <si>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</si>
  <si>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</si>
  <si>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</si>
  <si>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</si>
  <si>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</si>
  <si>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</si>
  <si>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</t>
  </si>
  <si>
    <t>KITCHEN HD</t>
  </si>
  <si>
    <t xml:space="preserve">KITCHEN HD </t>
  </si>
  <si>
    <t>RESTROOM</t>
  </si>
  <si>
    <t>OKT-02</t>
  </si>
  <si>
    <t>OKT-04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</si>
</sst>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10" sqref="A10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40</v>
      </c>
      <c r="C6" s="23">
        <v>3400</v>
      </c>
      <c r="D6" s="24"/>
      <c r="E6" s="23">
        <f t="shared" ref="E6:F7" si="0">C6-G6</f>
        <v>3000</v>
      </c>
      <c r="F6" s="24">
        <f t="shared" si="0"/>
        <v>0</v>
      </c>
      <c r="G6" s="25">
        <v>400</v>
      </c>
      <c r="H6" s="26"/>
      <c r="I6" s="27">
        <f>G6/C6</f>
        <v>0.11764705882352941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41</v>
      </c>
      <c r="C7" s="35">
        <v>4000</v>
      </c>
      <c r="D7" s="36"/>
      <c r="E7" s="35">
        <f t="shared" si="0"/>
        <v>3200</v>
      </c>
      <c r="F7" s="36">
        <f t="shared" si="0"/>
        <v>0</v>
      </c>
      <c r="G7" s="37">
        <v>800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45</v>
      </c>
      <c r="B8" s="74" t="s">
        <v>42</v>
      </c>
      <c r="C8" s="47"/>
      <c r="D8" s="48"/>
      <c r="E8" s="47" t="s">
        <v>15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46</v>
      </c>
      <c r="B9" s="74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2000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16</v>
      </c>
      <c r="B10" s="74" t="s">
        <v>44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300</v>
      </c>
      <c r="P10" s="54"/>
      <c r="Q10" s="64"/>
      <c r="R10" s="69"/>
    </row>
    <row r="11" spans="1:21" ht="20.100000000000001" customHeight="1" thickBot="1" x14ac:dyDescent="0.3">
      <c r="A11" s="105" t="s">
        <v>17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6200</v>
      </c>
      <c r="F11" s="78">
        <f t="shared" si="2"/>
        <v>0</v>
      </c>
      <c r="G11" s="79">
        <f t="shared" si="2"/>
        <v>1200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2000</v>
      </c>
      <c r="N11" s="83">
        <f t="shared" si="3"/>
        <v>0</v>
      </c>
      <c r="O11" s="84">
        <f t="shared" si="3"/>
        <v>300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18</v>
      </c>
      <c r="B13" s="86"/>
      <c r="C13" s="86"/>
      <c r="D13" s="86"/>
      <c r="F13" s="198" t="s">
        <v>19</v>
      </c>
      <c r="G13" s="199"/>
      <c r="H13" s="172" t="s">
        <v>20</v>
      </c>
      <c r="I13" s="173"/>
      <c r="J13" s="174"/>
      <c r="L13" s="98" t="s">
        <v>21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17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23</v>
      </c>
      <c r="B15" s="193"/>
      <c r="C15" s="91">
        <f>G11+K11</f>
        <v>2500</v>
      </c>
      <c r="D15" s="92">
        <f>H11+L11</f>
        <v>0</v>
      </c>
      <c r="F15" s="121" t="s">
        <v>24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25</v>
      </c>
      <c r="B16" s="195"/>
      <c r="C16" s="95">
        <f>M11+O11</f>
        <v>2300</v>
      </c>
      <c r="D16" s="96">
        <f>N11+P11</f>
        <v>0</v>
      </c>
      <c r="F16" s="123" t="s">
        <v>26</v>
      </c>
      <c r="G16" s="124"/>
      <c r="H16" s="184"/>
      <c r="I16" s="185"/>
      <c r="J16" s="186"/>
      <c r="L16" s="171" t="s">
        <v>27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28</v>
      </c>
      <c r="B17" s="197"/>
      <c r="C17" s="93">
        <f>C15-C16</f>
        <v>200</v>
      </c>
      <c r="D17" s="94">
        <f>D15-D16</f>
        <v>0</v>
      </c>
      <c r="F17" s="202" t="s">
        <v>29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30</v>
      </c>
      <c r="G18" s="138"/>
      <c r="H18" s="178" t="e">
        <f>AVERAGE(H15:J17)</f>
        <v>#DIV/0!</v>
      </c>
      <c r="I18" s="179"/>
      <c r="J18" s="180"/>
      <c r="L18" s="167" t="s">
        <v>31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33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61" t="s">
        <v>38</v>
      </c>
    </row>
    <row r="29" spans="1:18" ht="18.75" customHeight="1" thickBot="1" x14ac:dyDescent="0.3">
      <c r="A29" s="62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22EB54-3BFD-4DD6-8EA8-9659955CD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2025-12-08T17:12:54Z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