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TECH\Downloads\"/>
    </mc:Choice>
  </mc:AlternateContent>
  <xr:revisionPtr revIDLastSave="0" documentId="13_ncr:1_{9EB4BD1C-66BF-40BB-BA8E-BED5C4FEC8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(2)'!$A$1:$P$31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N18" i="1"/>
  <c r="M18" i="1"/>
  <c r="L18" i="1"/>
  <c r="K18" i="1"/>
  <c r="H18" i="1"/>
  <c r="G18" i="1"/>
  <c r="E6" i="1"/>
  <c r="F6" i="1"/>
  <c r="I6" i="1"/>
  <c r="J6" i="1"/>
  <c r="E9" i="1"/>
  <c r="F9" i="1"/>
  <c r="I9" i="1"/>
  <c r="J9" i="1"/>
  <c r="E10" i="1"/>
  <c r="F10" i="1"/>
  <c r="I10" i="1"/>
  <c r="J10" i="1"/>
  <c r="P39" i="1" l="1"/>
  <c r="P40" i="1"/>
  <c r="P41" i="1"/>
  <c r="P42" i="1"/>
  <c r="P43" i="1"/>
  <c r="P44" i="1"/>
  <c r="P18" i="1" l="1"/>
  <c r="O18" i="1"/>
  <c r="H25" i="1" l="1"/>
  <c r="P38" i="1"/>
  <c r="P37" i="1"/>
  <c r="P36" i="1"/>
  <c r="T22" i="1" l="1"/>
  <c r="R24" i="1"/>
  <c r="P25" i="1" s="1"/>
  <c r="D23" i="1" l="1"/>
  <c r="C23" i="1"/>
  <c r="D22" i="1"/>
  <c r="C22" i="1"/>
  <c r="C24" i="1" l="1"/>
  <c r="T20" i="1" s="1"/>
  <c r="D24" i="1"/>
  <c r="U22" i="1" s="1"/>
  <c r="R22" i="1" s="1"/>
  <c r="J8" i="1"/>
  <c r="J7" i="1"/>
  <c r="I8" i="1"/>
  <c r="I7" i="1"/>
  <c r="U20" i="1" l="1"/>
  <c r="R20" i="1" s="1"/>
  <c r="P21" i="1" s="1"/>
  <c r="P23" i="1"/>
  <c r="F8" i="1"/>
  <c r="E8" i="1"/>
  <c r="E18" i="1" s="1"/>
  <c r="F7" i="1"/>
  <c r="F18" i="1" s="1"/>
  <c r="E7" i="1"/>
</calcChain>
</file>

<file path=xl/sharedStrings.xml><?xml version="1.0" encoding="utf-8"?>
<sst xmlns="http://schemas.openxmlformats.org/spreadsheetml/2006/main" count="88" uniqueCount="57">
  <si>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</si>
  <si>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</si>
  <si>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</si>
  <si>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</si>
  <si>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</si>
  <si>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</si>
  <si>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</si>
  <si>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</si>
  <si>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</si>
  <si>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</si>
  <si>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</si>
  <si>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</si>
  <si>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</si>
  <si>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</si>
  <si>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</si>
  <si>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</si>
  <si>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</si>
  <si>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</si>
  <si>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</si>
  <si>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</si>
  <si>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</si>
  <si>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</si>
  <si>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</si>
  <si>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</si>
  <si>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</si>
  <si>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</si>
  <si>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</si>
  <si>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</si>
  <si>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</si>
  <si>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</si>
  <si>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</si>
  <si>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</si>
  <si>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</si>
  <si>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</si>
  <si>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</si>
  <si>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</si>
  <si>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</si>
  <si>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RTU-1</t>
  </si>
  <si>
    <t>RTU-2</t>
  </si>
  <si>
    <t>RTU-3</t>
  </si>
  <si>
    <t>RTU-4</t>
  </si>
  <si>
    <t>RTU-5</t>
  </si>
  <si>
    <t>KITCHEN</t>
  </si>
  <si>
    <t>DINING</t>
  </si>
  <si>
    <t>MAU-1</t>
  </si>
  <si>
    <t>MAU-2</t>
  </si>
  <si>
    <t>MAU-3</t>
  </si>
  <si>
    <t>KEF-1</t>
  </si>
  <si>
    <t>KEF-2</t>
  </si>
  <si>
    <t>KEF-3</t>
  </si>
  <si>
    <t>KEF-4</t>
  </si>
  <si>
    <t>DISH</t>
  </si>
  <si>
    <t>HOOD 2</t>
  </si>
  <si>
    <t>HOOD</t>
  </si>
  <si>
    <t>HOOD 1 - LEFT</t>
  </si>
  <si>
    <t>HOOD 1 - RIGHT</t>
  </si>
  <si>
    <t>400 CFM / TON 25% FOR OA - SUPPLY TOTALS NOT READ OUT. THESE SERVE AS PLACEHOLDERS AND TO CALCULATE APPROPRIATE OUTSIDE AIR TARGETS.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</si>
</sst>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2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38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49" fontId="1" fillId="0" borderId="32" xfId="0" applyNumberFormat="1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1" fillId="0" borderId="43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49" xfId="0" applyFont="1" applyFill="1" applyBorder="1" applyAlignment="1">
      <alignment horizontal="right" vertical="center"/>
    </xf>
    <xf numFmtId="0" fontId="1" fillId="0" borderId="48" xfId="0" applyFont="1" applyBorder="1" applyAlignment="1">
      <alignment vertical="center"/>
    </xf>
    <xf numFmtId="0" fontId="1" fillId="0" borderId="50" xfId="0" applyFont="1" applyBorder="1" applyAlignment="1">
      <alignment horizontal="left" vertical="center"/>
    </xf>
    <xf numFmtId="0" fontId="5" fillId="0" borderId="51" xfId="0" applyFont="1" applyBorder="1" applyAlignment="1">
      <alignment vertical="center"/>
    </xf>
    <xf numFmtId="0" fontId="2" fillId="2" borderId="5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2" borderId="52" xfId="0" applyFont="1" applyFill="1" applyBorder="1" applyAlignment="1">
      <alignment horizontal="center" vertical="center"/>
    </xf>
    <xf numFmtId="0" fontId="8" fillId="2" borderId="53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1" fillId="0" borderId="57" xfId="0" applyFont="1" applyBorder="1" applyAlignment="1">
      <alignment horizontal="center" vertical="center"/>
    </xf>
    <xf numFmtId="0" fontId="2" fillId="3" borderId="59" xfId="0" applyFont="1" applyFill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0" fontId="1" fillId="0" borderId="61" xfId="0" applyFont="1" applyBorder="1" applyAlignment="1">
      <alignment vertical="center"/>
    </xf>
    <xf numFmtId="0" fontId="1" fillId="0" borderId="62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2" fillId="0" borderId="61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3" borderId="63" xfId="0" applyFont="1" applyFill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8" fillId="0" borderId="64" xfId="0" applyFont="1" applyBorder="1" applyAlignment="1">
      <alignment vertical="center"/>
    </xf>
    <xf numFmtId="0" fontId="2" fillId="0" borderId="53" xfId="0" applyFont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18" xfId="0" applyNumberFormat="1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/>
    </xf>
    <xf numFmtId="0" fontId="1" fillId="0" borderId="53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164" fontId="2" fillId="0" borderId="58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39" xfId="0" applyNumberFormat="1" applyFont="1" applyBorder="1" applyAlignment="1">
      <alignment horizontal="center" vertical="center"/>
    </xf>
    <xf numFmtId="165" fontId="15" fillId="0" borderId="40" xfId="0" applyNumberFormat="1" applyFont="1" applyBorder="1" applyAlignment="1">
      <alignment horizontal="center" vertical="center"/>
    </xf>
    <xf numFmtId="165" fontId="15" fillId="0" borderId="41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/>
    </xf>
    <xf numFmtId="0" fontId="15" fillId="0" borderId="41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center"/>
    </xf>
    <xf numFmtId="49" fontId="1" fillId="0" borderId="29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5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4"/>
  <sheetViews>
    <sheetView showGridLines="0" tabSelected="1" view="pageBreakPreview" zoomScale="80" zoomScaleNormal="55" zoomScaleSheetLayoutView="80" workbookViewId="0">
      <selection activeCell="A29" sqref="A29:P31"/>
    </sheetView>
  </sheetViews>
  <sheetFormatPr defaultColWidth="9.140625" defaultRowHeight="12.75" x14ac:dyDescent="0.2"/>
  <cols>
    <col min="1" max="1" width="10.5703125" style="1" customWidth="1"/>
    <col min="2" max="2" width="22.71093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1" t="s">
        <v>31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18" ht="9.75" customHeight="1" thickBot="1" x14ac:dyDescent="0.3">
      <c r="A3" s="49"/>
    </row>
    <row r="4" spans="1:18" ht="20.100000000000001" customHeight="1" thickBot="1" x14ac:dyDescent="0.25">
      <c r="A4" s="6"/>
      <c r="B4" s="8" t="s">
        <v>5</v>
      </c>
      <c r="C4" s="175" t="s">
        <v>0</v>
      </c>
      <c r="D4" s="176"/>
      <c r="E4" s="164" t="s">
        <v>1</v>
      </c>
      <c r="F4" s="162"/>
      <c r="G4" s="181" t="s">
        <v>2</v>
      </c>
      <c r="H4" s="182"/>
      <c r="I4" s="173" t="s">
        <v>25</v>
      </c>
      <c r="J4" s="174"/>
      <c r="K4" s="179" t="s">
        <v>3</v>
      </c>
      <c r="L4" s="180"/>
      <c r="M4" s="177" t="s">
        <v>4</v>
      </c>
      <c r="N4" s="178"/>
      <c r="O4" s="177" t="s">
        <v>36</v>
      </c>
      <c r="P4" s="178"/>
      <c r="Q4" s="7"/>
      <c r="R4" s="29"/>
    </row>
    <row r="5" spans="1:18" ht="20.100000000000001" customHeight="1" x14ac:dyDescent="0.2">
      <c r="A5" s="77" t="s">
        <v>6</v>
      </c>
      <c r="B5" s="81" t="s">
        <v>9</v>
      </c>
      <c r="C5" s="82" t="s">
        <v>7</v>
      </c>
      <c r="D5" s="83" t="s">
        <v>8</v>
      </c>
      <c r="E5" s="78" t="s">
        <v>7</v>
      </c>
      <c r="F5" s="84" t="s">
        <v>8</v>
      </c>
      <c r="G5" s="85" t="s">
        <v>7</v>
      </c>
      <c r="H5" s="86" t="s">
        <v>8</v>
      </c>
      <c r="I5" s="87" t="s">
        <v>7</v>
      </c>
      <c r="J5" s="79" t="s">
        <v>8</v>
      </c>
      <c r="K5" s="88" t="s">
        <v>7</v>
      </c>
      <c r="L5" s="89" t="s">
        <v>8</v>
      </c>
      <c r="M5" s="80" t="s">
        <v>7</v>
      </c>
      <c r="N5" s="90" t="s">
        <v>8</v>
      </c>
      <c r="O5" s="80" t="s">
        <v>7</v>
      </c>
      <c r="P5" s="90" t="s">
        <v>8</v>
      </c>
      <c r="Q5" s="7"/>
      <c r="R5" s="29"/>
    </row>
    <row r="6" spans="1:18" ht="20.100000000000001" customHeight="1" x14ac:dyDescent="0.2">
      <c r="A6" s="27" t="s">
        <v>37</v>
      </c>
      <c r="B6" s="95" t="s">
        <v>42</v>
      </c>
      <c r="C6" s="94">
        <v>6000</v>
      </c>
      <c r="D6" s="94">
        <v>6000</v>
      </c>
      <c r="E6" s="96">
        <f t="shared" ref="E6" si="0">C6-G6</f>
        <v>4500</v>
      </c>
      <c r="F6" s="97">
        <f t="shared" ref="F6" si="1">D6-H6</f>
        <v>4505</v>
      </c>
      <c r="G6" s="98">
        <v>1500</v>
      </c>
      <c r="H6" s="98">
        <v>1495</v>
      </c>
      <c r="I6" s="99">
        <f t="shared" ref="I6" si="2">G6/C6</f>
        <v>0.25</v>
      </c>
      <c r="J6" s="100">
        <f t="shared" ref="J6" si="3">H6/D6</f>
        <v>0.24916666666666668</v>
      </c>
      <c r="K6" s="67"/>
      <c r="L6" s="68"/>
      <c r="M6" s="92"/>
      <c r="N6" s="93"/>
      <c r="O6" s="69"/>
      <c r="P6" s="70"/>
      <c r="Q6" s="7"/>
      <c r="R6" s="29"/>
    </row>
    <row r="7" spans="1:18" ht="20.100000000000001" customHeight="1" x14ac:dyDescent="0.2">
      <c r="A7" s="65" t="s">
        <v>38</v>
      </c>
      <c r="B7" s="101" t="s">
        <v>43</v>
      </c>
      <c r="C7" s="102">
        <v>5000</v>
      </c>
      <c r="D7" s="102">
        <v>5000</v>
      </c>
      <c r="E7" s="103">
        <f t="shared" ref="E7:F8" si="4">C7-G7</f>
        <v>3750</v>
      </c>
      <c r="F7" s="102">
        <f t="shared" si="4"/>
        <v>3860</v>
      </c>
      <c r="G7" s="91">
        <v>1250</v>
      </c>
      <c r="H7" s="91">
        <v>1140</v>
      </c>
      <c r="I7" s="104">
        <f>G7/C7</f>
        <v>0.25</v>
      </c>
      <c r="J7" s="105">
        <f>H7/D7</f>
        <v>0.22800000000000001</v>
      </c>
      <c r="K7" s="67"/>
      <c r="L7" s="68"/>
      <c r="M7" s="92"/>
      <c r="N7" s="93"/>
      <c r="O7" s="69"/>
      <c r="P7" s="70"/>
      <c r="Q7" s="106"/>
      <c r="R7" s="33"/>
    </row>
    <row r="8" spans="1:18" ht="20.100000000000001" customHeight="1" x14ac:dyDescent="0.2">
      <c r="A8" s="27" t="s">
        <v>39</v>
      </c>
      <c r="B8" s="107" t="s">
        <v>43</v>
      </c>
      <c r="C8" s="97">
        <v>2000</v>
      </c>
      <c r="D8" s="97">
        <v>2000</v>
      </c>
      <c r="E8" s="96">
        <f t="shared" si="4"/>
        <v>1500</v>
      </c>
      <c r="F8" s="97">
        <f t="shared" si="4"/>
        <v>1477</v>
      </c>
      <c r="G8" s="9">
        <v>500</v>
      </c>
      <c r="H8" s="9">
        <v>523</v>
      </c>
      <c r="I8" s="99">
        <f t="shared" ref="I8:J8" si="5">G8/C8</f>
        <v>0.25</v>
      </c>
      <c r="J8" s="100">
        <f t="shared" si="5"/>
        <v>0.26150000000000001</v>
      </c>
      <c r="K8" s="10"/>
      <c r="L8" s="11"/>
      <c r="M8" s="12"/>
      <c r="N8" s="13"/>
      <c r="O8" s="14"/>
      <c r="P8" s="15"/>
      <c r="Q8" s="28"/>
      <c r="R8" s="33"/>
    </row>
    <row r="9" spans="1:18" ht="20.100000000000001" customHeight="1" x14ac:dyDescent="0.2">
      <c r="A9" s="65" t="s">
        <v>40</v>
      </c>
      <c r="B9" s="107" t="s">
        <v>43</v>
      </c>
      <c r="C9" s="97">
        <v>2000</v>
      </c>
      <c r="D9" s="97">
        <v>2000</v>
      </c>
      <c r="E9" s="96">
        <f t="shared" ref="E9:E10" si="6">C9-G9</f>
        <v>1500</v>
      </c>
      <c r="F9" s="97">
        <f t="shared" ref="F9:F10" si="7">D9-H9</f>
        <v>1493</v>
      </c>
      <c r="G9" s="9">
        <v>500</v>
      </c>
      <c r="H9" s="9">
        <v>507</v>
      </c>
      <c r="I9" s="99">
        <f t="shared" ref="I9:I10" si="8">G9/C9</f>
        <v>0.25</v>
      </c>
      <c r="J9" s="100">
        <f t="shared" ref="J9:J10" si="9">H9/D9</f>
        <v>0.2535</v>
      </c>
      <c r="K9" s="10"/>
      <c r="L9" s="11"/>
      <c r="M9" s="12"/>
      <c r="N9" s="13"/>
      <c r="O9" s="14"/>
      <c r="P9" s="15"/>
      <c r="Q9" s="28"/>
      <c r="R9" s="33"/>
    </row>
    <row r="10" spans="1:18" ht="19.5" customHeight="1" x14ac:dyDescent="0.2">
      <c r="A10" s="27" t="s">
        <v>41</v>
      </c>
      <c r="B10" s="107" t="s">
        <v>43</v>
      </c>
      <c r="C10" s="97">
        <v>5000</v>
      </c>
      <c r="D10" s="97">
        <v>5000</v>
      </c>
      <c r="E10" s="96">
        <f t="shared" si="6"/>
        <v>3750</v>
      </c>
      <c r="F10" s="97">
        <f t="shared" si="7"/>
        <v>4418</v>
      </c>
      <c r="G10" s="9">
        <v>1250</v>
      </c>
      <c r="H10" s="9">
        <v>582</v>
      </c>
      <c r="I10" s="99">
        <f t="shared" si="8"/>
        <v>0.25</v>
      </c>
      <c r="J10" s="100">
        <f t="shared" si="9"/>
        <v>0.1164</v>
      </c>
      <c r="K10" s="10"/>
      <c r="L10" s="11"/>
      <c r="M10" s="12"/>
      <c r="N10" s="13"/>
      <c r="O10" s="14"/>
      <c r="P10" s="15"/>
      <c r="Q10" s="28"/>
      <c r="R10" s="33"/>
    </row>
    <row r="11" spans="1:18" ht="20.100000000000001" customHeight="1" x14ac:dyDescent="0.2">
      <c r="A11" s="37" t="s">
        <v>44</v>
      </c>
      <c r="B11" s="36" t="s">
        <v>53</v>
      </c>
      <c r="C11" s="16"/>
      <c r="D11" s="17"/>
      <c r="E11" s="16" t="s">
        <v>10</v>
      </c>
      <c r="F11" s="17"/>
      <c r="G11" s="10"/>
      <c r="H11" s="11"/>
      <c r="I11" s="18"/>
      <c r="J11" s="11"/>
      <c r="K11" s="9">
        <v>1302</v>
      </c>
      <c r="L11" s="9">
        <v>1302</v>
      </c>
      <c r="M11" s="12"/>
      <c r="N11" s="13"/>
      <c r="O11" s="14"/>
      <c r="P11" s="15"/>
      <c r="Q11" s="19"/>
      <c r="R11" s="33"/>
    </row>
    <row r="12" spans="1:18" ht="20.100000000000001" customHeight="1" x14ac:dyDescent="0.2">
      <c r="A12" s="65" t="s">
        <v>45</v>
      </c>
      <c r="B12" s="66" t="s">
        <v>53</v>
      </c>
      <c r="C12" s="71"/>
      <c r="D12" s="72"/>
      <c r="E12" s="71"/>
      <c r="F12" s="72"/>
      <c r="G12" s="67"/>
      <c r="H12" s="68"/>
      <c r="I12" s="73"/>
      <c r="J12" s="68"/>
      <c r="K12" s="91">
        <v>1242</v>
      </c>
      <c r="L12" s="91">
        <v>1242</v>
      </c>
      <c r="M12" s="92"/>
      <c r="N12" s="93"/>
      <c r="O12" s="69"/>
      <c r="P12" s="70"/>
      <c r="Q12" s="19"/>
      <c r="R12" s="33"/>
    </row>
    <row r="13" spans="1:18" ht="20.100000000000001" customHeight="1" x14ac:dyDescent="0.2">
      <c r="A13" s="65" t="s">
        <v>46</v>
      </c>
      <c r="B13" s="66" t="s">
        <v>53</v>
      </c>
      <c r="C13" s="71"/>
      <c r="D13" s="72"/>
      <c r="E13" s="71"/>
      <c r="F13" s="72"/>
      <c r="G13" s="67"/>
      <c r="H13" s="68"/>
      <c r="I13" s="73"/>
      <c r="J13" s="68"/>
      <c r="K13" s="91">
        <v>1034</v>
      </c>
      <c r="L13" s="91">
        <v>1034</v>
      </c>
      <c r="M13" s="92"/>
      <c r="N13" s="93"/>
      <c r="O13" s="69"/>
      <c r="P13" s="70"/>
      <c r="Q13" s="19"/>
      <c r="R13" s="33"/>
    </row>
    <row r="14" spans="1:18" ht="27.6" customHeight="1" x14ac:dyDescent="0.2">
      <c r="A14" s="65" t="s">
        <v>47</v>
      </c>
      <c r="B14" s="66" t="s">
        <v>54</v>
      </c>
      <c r="C14" s="71"/>
      <c r="D14" s="72"/>
      <c r="E14" s="71"/>
      <c r="F14" s="72"/>
      <c r="G14" s="67"/>
      <c r="H14" s="68"/>
      <c r="I14" s="73"/>
      <c r="J14" s="68"/>
      <c r="K14" s="67"/>
      <c r="L14" s="68"/>
      <c r="M14" s="74">
        <v>2475</v>
      </c>
      <c r="N14" s="75">
        <v>2493</v>
      </c>
      <c r="O14" s="69"/>
      <c r="P14" s="70"/>
      <c r="Q14" s="28"/>
      <c r="R14" s="33"/>
    </row>
    <row r="15" spans="1:18" ht="27.6" customHeight="1" x14ac:dyDescent="0.2">
      <c r="A15" s="65" t="s">
        <v>48</v>
      </c>
      <c r="B15" s="66" t="s">
        <v>55</v>
      </c>
      <c r="C15" s="71"/>
      <c r="D15" s="72"/>
      <c r="E15" s="71"/>
      <c r="F15" s="72"/>
      <c r="G15" s="67"/>
      <c r="H15" s="68"/>
      <c r="I15" s="73"/>
      <c r="J15" s="68"/>
      <c r="K15" s="67"/>
      <c r="L15" s="68"/>
      <c r="M15" s="75">
        <v>2138</v>
      </c>
      <c r="N15" s="75">
        <v>3452</v>
      </c>
      <c r="O15" s="69"/>
      <c r="P15" s="70"/>
      <c r="Q15" s="28"/>
      <c r="R15" s="33"/>
    </row>
    <row r="16" spans="1:18" ht="27.6" customHeight="1" x14ac:dyDescent="0.2">
      <c r="A16" s="65" t="s">
        <v>49</v>
      </c>
      <c r="B16" s="66" t="s">
        <v>52</v>
      </c>
      <c r="C16" s="71"/>
      <c r="D16" s="72"/>
      <c r="E16" s="71"/>
      <c r="F16" s="72"/>
      <c r="G16" s="67"/>
      <c r="H16" s="68"/>
      <c r="I16" s="73"/>
      <c r="J16" s="68"/>
      <c r="K16" s="67"/>
      <c r="L16" s="68"/>
      <c r="M16" s="75">
        <v>1650</v>
      </c>
      <c r="N16" s="75">
        <v>2738</v>
      </c>
      <c r="O16" s="69"/>
      <c r="P16" s="70"/>
      <c r="Q16" s="28"/>
      <c r="R16" s="33"/>
    </row>
    <row r="17" spans="1:21" ht="27.6" customHeight="1" thickBot="1" x14ac:dyDescent="0.25">
      <c r="A17" s="65" t="s">
        <v>50</v>
      </c>
      <c r="B17" s="66" t="s">
        <v>51</v>
      </c>
      <c r="C17" s="71"/>
      <c r="D17" s="72"/>
      <c r="E17" s="71"/>
      <c r="F17" s="72"/>
      <c r="G17" s="67"/>
      <c r="H17" s="68"/>
      <c r="I17" s="73"/>
      <c r="J17" s="68"/>
      <c r="K17" s="67"/>
      <c r="L17" s="68"/>
      <c r="M17" s="74">
        <v>800</v>
      </c>
      <c r="N17" s="75">
        <v>866</v>
      </c>
      <c r="O17" s="69"/>
      <c r="P17" s="70"/>
      <c r="Q17" s="28"/>
      <c r="R17" s="33"/>
    </row>
    <row r="18" spans="1:21" ht="20.100000000000001" customHeight="1" thickBot="1" x14ac:dyDescent="0.25">
      <c r="A18" s="183" t="s">
        <v>26</v>
      </c>
      <c r="B18" s="184"/>
      <c r="C18" s="38">
        <f t="shared" ref="C18:H18" si="10">SUM(C6:C17)</f>
        <v>20000</v>
      </c>
      <c r="D18" s="39">
        <f t="shared" si="10"/>
        <v>20000</v>
      </c>
      <c r="E18" s="38">
        <f t="shared" si="10"/>
        <v>15000</v>
      </c>
      <c r="F18" s="39">
        <f t="shared" si="10"/>
        <v>15753</v>
      </c>
      <c r="G18" s="40">
        <f t="shared" si="10"/>
        <v>5000</v>
      </c>
      <c r="H18" s="41">
        <f t="shared" si="10"/>
        <v>4247</v>
      </c>
      <c r="I18" s="42"/>
      <c r="J18" s="43"/>
      <c r="K18" s="40">
        <f t="shared" ref="K18:P18" si="11">SUM(K7:K17)</f>
        <v>3578</v>
      </c>
      <c r="L18" s="41">
        <f t="shared" si="11"/>
        <v>3578</v>
      </c>
      <c r="M18" s="76">
        <f t="shared" si="11"/>
        <v>7063</v>
      </c>
      <c r="N18" s="44">
        <f t="shared" si="11"/>
        <v>9549</v>
      </c>
      <c r="O18" s="45">
        <f t="shared" si="11"/>
        <v>0</v>
      </c>
      <c r="P18" s="46">
        <f t="shared" si="11"/>
        <v>0</v>
      </c>
      <c r="Q18" s="19"/>
      <c r="R18" s="33"/>
    </row>
    <row r="19" spans="1:21" ht="20.100000000000001" customHeight="1" thickBot="1" x14ac:dyDescent="0.25">
      <c r="A19" s="30"/>
      <c r="B19" s="20"/>
      <c r="C19" s="20"/>
      <c r="D19" s="20"/>
      <c r="E19" s="20"/>
      <c r="F19" s="31"/>
      <c r="G19" s="31"/>
      <c r="H19" s="35"/>
      <c r="I19" s="35"/>
      <c r="J19" s="31"/>
      <c r="K19" s="31"/>
      <c r="L19" s="32"/>
      <c r="M19" s="32"/>
      <c r="N19" s="32"/>
      <c r="O19" s="32"/>
      <c r="P19" s="19"/>
      <c r="Q19" s="33"/>
    </row>
    <row r="20" spans="1:21" ht="20.100000000000001" customHeight="1" thickBot="1" x14ac:dyDescent="0.25">
      <c r="A20" s="60" t="s">
        <v>27</v>
      </c>
      <c r="B20" s="47"/>
      <c r="C20" s="47"/>
      <c r="D20" s="47"/>
      <c r="F20" s="151" t="s">
        <v>11</v>
      </c>
      <c r="G20" s="152"/>
      <c r="H20" s="125" t="s">
        <v>30</v>
      </c>
      <c r="I20" s="126"/>
      <c r="J20" s="127"/>
      <c r="L20" s="59" t="s">
        <v>32</v>
      </c>
      <c r="M20" s="48"/>
      <c r="N20" s="48"/>
      <c r="O20" s="48"/>
      <c r="P20" s="48"/>
      <c r="R20" s="1" t="b">
        <f>T20=U20</f>
        <v>0</v>
      </c>
      <c r="T20" s="1" t="b">
        <f>C24&lt;0</f>
        <v>0</v>
      </c>
      <c r="U20" s="1" t="b">
        <f>D24&lt;0</f>
        <v>1</v>
      </c>
    </row>
    <row r="21" spans="1:21" ht="18.75" customHeight="1" thickBot="1" x14ac:dyDescent="0.25">
      <c r="A21" s="143" t="s">
        <v>26</v>
      </c>
      <c r="B21" s="144"/>
      <c r="C21" s="50" t="s">
        <v>7</v>
      </c>
      <c r="D21" s="51" t="s">
        <v>8</v>
      </c>
      <c r="F21" s="153"/>
      <c r="G21" s="154"/>
      <c r="H21" s="128"/>
      <c r="I21" s="129"/>
      <c r="J21" s="130"/>
      <c r="L21" s="122" t="s">
        <v>35</v>
      </c>
      <c r="M21" s="122"/>
      <c r="N21" s="122"/>
      <c r="O21" s="122"/>
      <c r="P21" s="62">
        <f>IF(R20=TRUE, 1, 0)</f>
        <v>0</v>
      </c>
    </row>
    <row r="22" spans="1:21" ht="18.75" customHeight="1" x14ac:dyDescent="0.2">
      <c r="A22" s="145" t="s">
        <v>29</v>
      </c>
      <c r="B22" s="146"/>
      <c r="C22" s="52">
        <f>G18+K18</f>
        <v>8578</v>
      </c>
      <c r="D22" s="53">
        <f>H18+L18</f>
        <v>7825</v>
      </c>
      <c r="F22" s="192" t="s">
        <v>12</v>
      </c>
      <c r="G22" s="193"/>
      <c r="H22" s="134"/>
      <c r="I22" s="135"/>
      <c r="J22" s="136"/>
      <c r="L22" s="123"/>
      <c r="M22" s="123"/>
      <c r="N22" s="123"/>
      <c r="O22" s="123"/>
      <c r="P22" s="64"/>
      <c r="R22" s="1" t="b">
        <f>T22=U22</f>
        <v>1</v>
      </c>
      <c r="T22" s="1" t="b">
        <f>H25&lt;0</f>
        <v>1</v>
      </c>
      <c r="U22" s="1" t="b">
        <f>D24&lt;0</f>
        <v>1</v>
      </c>
    </row>
    <row r="23" spans="1:21" ht="18.75" customHeight="1" thickBot="1" x14ac:dyDescent="0.25">
      <c r="A23" s="147" t="s">
        <v>28</v>
      </c>
      <c r="B23" s="148"/>
      <c r="C23" s="56">
        <f>M18+O18</f>
        <v>7063</v>
      </c>
      <c r="D23" s="57">
        <f>N18+P18</f>
        <v>9549</v>
      </c>
      <c r="F23" s="194" t="s">
        <v>13</v>
      </c>
      <c r="G23" s="195"/>
      <c r="H23" s="137">
        <v>-2.4E-2</v>
      </c>
      <c r="I23" s="138"/>
      <c r="J23" s="139"/>
      <c r="L23" s="124" t="s">
        <v>33</v>
      </c>
      <c r="M23" s="124"/>
      <c r="N23" s="124"/>
      <c r="O23" s="124"/>
      <c r="P23" s="63">
        <f>IF(R22=TRUE, 1, 0)</f>
        <v>1</v>
      </c>
    </row>
    <row r="24" spans="1:21" ht="18.75" customHeight="1" thickBot="1" x14ac:dyDescent="0.3">
      <c r="A24" s="149" t="s">
        <v>17</v>
      </c>
      <c r="B24" s="150"/>
      <c r="C24" s="54">
        <f>C22-C23</f>
        <v>1515</v>
      </c>
      <c r="D24" s="55">
        <f>D22-D23</f>
        <v>-1724</v>
      </c>
      <c r="F24" s="155" t="s">
        <v>14</v>
      </c>
      <c r="G24" s="156"/>
      <c r="H24" s="140"/>
      <c r="I24" s="141"/>
      <c r="J24" s="142"/>
      <c r="L24" s="123"/>
      <c r="M24" s="123"/>
      <c r="N24" s="123"/>
      <c r="O24" s="123"/>
      <c r="P24" s="64"/>
      <c r="R24" s="1" t="b">
        <f>AND(H25&gt;=-0.02, H25&lt;=0.02)</f>
        <v>0</v>
      </c>
    </row>
    <row r="25" spans="1:21" ht="16.5" customHeight="1" thickBot="1" x14ac:dyDescent="0.25">
      <c r="F25" s="208" t="s">
        <v>15</v>
      </c>
      <c r="G25" s="209"/>
      <c r="H25" s="131">
        <f>AVERAGE(H22:J24)</f>
        <v>-2.4E-2</v>
      </c>
      <c r="I25" s="132"/>
      <c r="J25" s="133"/>
      <c r="L25" s="120" t="s">
        <v>34</v>
      </c>
      <c r="M25" s="120"/>
      <c r="N25" s="120"/>
      <c r="O25" s="120"/>
      <c r="P25" s="58">
        <f>IF(R24=TRUE, 1, 0)</f>
        <v>0</v>
      </c>
    </row>
    <row r="26" spans="1:21" ht="13.7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20"/>
      <c r="M26" s="120"/>
      <c r="N26" s="120"/>
      <c r="O26" s="120"/>
      <c r="P26" s="61"/>
    </row>
    <row r="27" spans="1:21" ht="13.7" customHeight="1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2"/>
      <c r="M27" s="22"/>
      <c r="N27" s="23"/>
      <c r="O27" s="23"/>
      <c r="P27" s="7"/>
      <c r="Q27" s="7"/>
    </row>
    <row r="28" spans="1:21" ht="13.5" customHeight="1" thickBot="1" x14ac:dyDescent="0.25">
      <c r="A28" s="3" t="s">
        <v>16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4"/>
      <c r="M28" s="4"/>
      <c r="N28" s="3"/>
      <c r="O28" s="3"/>
    </row>
    <row r="29" spans="1:21" ht="20.100000000000001" customHeight="1" x14ac:dyDescent="0.2">
      <c r="A29" s="196" t="s">
        <v>56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197"/>
      <c r="P29" s="198"/>
      <c r="Q29" s="34"/>
    </row>
    <row r="30" spans="1:21" ht="20.100000000000001" customHeight="1" x14ac:dyDescent="0.2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1"/>
      <c r="Q30" s="34"/>
    </row>
    <row r="31" spans="1:21" ht="20.100000000000001" customHeight="1" thickBot="1" x14ac:dyDescent="0.25">
      <c r="A31" s="202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4"/>
    </row>
    <row r="32" spans="1:21" ht="20.10000000000000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13.5" thickBo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20.100000000000001" customHeight="1" thickBot="1" x14ac:dyDescent="0.25">
      <c r="A34" s="205" t="s">
        <v>18</v>
      </c>
      <c r="B34" s="206"/>
      <c r="C34" s="206"/>
      <c r="D34" s="206"/>
      <c r="E34" s="206"/>
      <c r="F34" s="207"/>
      <c r="G34" s="20"/>
      <c r="H34" s="20"/>
      <c r="I34" s="20"/>
      <c r="J34" s="20"/>
      <c r="K34" s="20"/>
      <c r="L34" s="20"/>
      <c r="M34" s="20"/>
      <c r="N34" s="20"/>
      <c r="O34" s="20"/>
      <c r="P34" s="19"/>
      <c r="Q34" s="21"/>
    </row>
    <row r="35" spans="1:17" ht="19.149999999999999" customHeight="1" thickBot="1" x14ac:dyDescent="0.25">
      <c r="A35" s="5" t="s">
        <v>6</v>
      </c>
      <c r="B35" s="160" t="s">
        <v>23</v>
      </c>
      <c r="C35" s="161"/>
      <c r="D35" s="162" t="s">
        <v>22</v>
      </c>
      <c r="E35" s="163"/>
      <c r="F35" s="163"/>
      <c r="G35" s="164"/>
      <c r="H35" s="162" t="s">
        <v>19</v>
      </c>
      <c r="I35" s="164"/>
      <c r="J35" s="163" t="s">
        <v>20</v>
      </c>
      <c r="K35" s="163"/>
      <c r="L35" s="191" t="s">
        <v>3</v>
      </c>
      <c r="M35" s="191"/>
      <c r="N35" s="187" t="s">
        <v>4</v>
      </c>
      <c r="O35" s="188"/>
      <c r="P35" s="25" t="s">
        <v>21</v>
      </c>
    </row>
    <row r="36" spans="1:17" ht="18.75" customHeight="1" thickBot="1" x14ac:dyDescent="0.25">
      <c r="A36" s="26" t="s">
        <v>24</v>
      </c>
      <c r="B36" s="158"/>
      <c r="C36" s="159"/>
      <c r="D36" s="165"/>
      <c r="E36" s="166"/>
      <c r="F36" s="166"/>
      <c r="G36" s="167"/>
      <c r="H36" s="165"/>
      <c r="I36" s="167"/>
      <c r="J36" s="171"/>
      <c r="K36" s="172"/>
      <c r="L36" s="169"/>
      <c r="M36" s="170"/>
      <c r="N36" s="189"/>
      <c r="O36" s="190"/>
      <c r="P36" s="24">
        <f t="shared" ref="P36:P44" si="12">L36-N36</f>
        <v>0</v>
      </c>
    </row>
    <row r="37" spans="1:17" ht="18.75" customHeight="1" thickBot="1" x14ac:dyDescent="0.25">
      <c r="A37" s="27" t="s">
        <v>24</v>
      </c>
      <c r="B37" s="157"/>
      <c r="C37" s="157"/>
      <c r="D37" s="112"/>
      <c r="E37" s="113"/>
      <c r="F37" s="113"/>
      <c r="G37" s="114"/>
      <c r="H37" s="112"/>
      <c r="I37" s="114"/>
      <c r="J37" s="185"/>
      <c r="K37" s="186"/>
      <c r="L37" s="169"/>
      <c r="M37" s="170"/>
      <c r="N37" s="189"/>
      <c r="O37" s="190"/>
      <c r="P37" s="24">
        <f t="shared" si="12"/>
        <v>0</v>
      </c>
    </row>
    <row r="38" spans="1:17" ht="19.149999999999999" customHeight="1" thickBot="1" x14ac:dyDescent="0.25">
      <c r="A38" s="27" t="s">
        <v>24</v>
      </c>
      <c r="B38" s="110"/>
      <c r="C38" s="111"/>
      <c r="D38" s="112"/>
      <c r="E38" s="113"/>
      <c r="F38" s="113"/>
      <c r="G38" s="114"/>
      <c r="H38" s="112"/>
      <c r="I38" s="114"/>
      <c r="J38" s="112"/>
      <c r="K38" s="168"/>
      <c r="L38" s="115"/>
      <c r="M38" s="116"/>
      <c r="N38" s="108"/>
      <c r="O38" s="109"/>
      <c r="P38" s="24">
        <f t="shared" si="12"/>
        <v>0</v>
      </c>
    </row>
    <row r="39" spans="1:17" ht="19.5" customHeight="1" thickBot="1" x14ac:dyDescent="0.25">
      <c r="A39" s="26" t="s">
        <v>24</v>
      </c>
      <c r="B39" s="117"/>
      <c r="C39" s="118"/>
      <c r="D39" s="110"/>
      <c r="E39" s="119"/>
      <c r="F39" s="119"/>
      <c r="G39" s="111"/>
      <c r="H39" s="110"/>
      <c r="I39" s="111"/>
      <c r="J39" s="110"/>
      <c r="K39" s="111"/>
      <c r="L39" s="115"/>
      <c r="M39" s="116"/>
      <c r="N39" s="108"/>
      <c r="O39" s="109"/>
      <c r="P39" s="24">
        <f t="shared" si="12"/>
        <v>0</v>
      </c>
    </row>
    <row r="40" spans="1:17" ht="19.5" customHeight="1" thickBot="1" x14ac:dyDescent="0.25">
      <c r="A40" s="27" t="s">
        <v>24</v>
      </c>
      <c r="B40" s="110"/>
      <c r="C40" s="111"/>
      <c r="D40" s="112"/>
      <c r="E40" s="113"/>
      <c r="F40" s="113"/>
      <c r="G40" s="114"/>
      <c r="H40" s="112"/>
      <c r="I40" s="114"/>
      <c r="J40" s="112"/>
      <c r="K40" s="114"/>
      <c r="L40" s="115"/>
      <c r="M40" s="116"/>
      <c r="N40" s="108"/>
      <c r="O40" s="109"/>
      <c r="P40" s="24">
        <f t="shared" si="12"/>
        <v>0</v>
      </c>
    </row>
    <row r="41" spans="1:17" ht="19.5" customHeight="1" thickBot="1" x14ac:dyDescent="0.25">
      <c r="A41" s="27" t="s">
        <v>24</v>
      </c>
      <c r="B41" s="110"/>
      <c r="C41" s="111"/>
      <c r="D41" s="112"/>
      <c r="E41" s="113"/>
      <c r="F41" s="113"/>
      <c r="G41" s="114"/>
      <c r="H41" s="112"/>
      <c r="I41" s="114"/>
      <c r="J41" s="112"/>
      <c r="K41" s="114"/>
      <c r="L41" s="115"/>
      <c r="M41" s="116"/>
      <c r="N41" s="108"/>
      <c r="O41" s="109"/>
      <c r="P41" s="24">
        <f t="shared" si="12"/>
        <v>0</v>
      </c>
    </row>
    <row r="42" spans="1:17" ht="19.5" customHeight="1" thickBot="1" x14ac:dyDescent="0.25">
      <c r="A42" s="26" t="s">
        <v>24</v>
      </c>
      <c r="B42" s="117"/>
      <c r="C42" s="118"/>
      <c r="D42" s="110"/>
      <c r="E42" s="119"/>
      <c r="F42" s="119"/>
      <c r="G42" s="111"/>
      <c r="H42" s="110"/>
      <c r="I42" s="111"/>
      <c r="J42" s="110"/>
      <c r="K42" s="111"/>
      <c r="L42" s="115"/>
      <c r="M42" s="116"/>
      <c r="N42" s="108"/>
      <c r="O42" s="109"/>
      <c r="P42" s="24">
        <f t="shared" si="12"/>
        <v>0</v>
      </c>
    </row>
    <row r="43" spans="1:17" ht="19.5" customHeight="1" thickBot="1" x14ac:dyDescent="0.25">
      <c r="A43" s="27" t="s">
        <v>24</v>
      </c>
      <c r="B43" s="110"/>
      <c r="C43" s="111"/>
      <c r="D43" s="112"/>
      <c r="E43" s="113"/>
      <c r="F43" s="113"/>
      <c r="G43" s="114"/>
      <c r="H43" s="112"/>
      <c r="I43" s="114"/>
      <c r="J43" s="112"/>
      <c r="K43" s="114"/>
      <c r="L43" s="115"/>
      <c r="M43" s="116"/>
      <c r="N43" s="108"/>
      <c r="O43" s="109"/>
      <c r="P43" s="24">
        <f t="shared" si="12"/>
        <v>0</v>
      </c>
    </row>
    <row r="44" spans="1:17" ht="18.75" customHeight="1" x14ac:dyDescent="0.2">
      <c r="A44" s="27" t="s">
        <v>24</v>
      </c>
      <c r="B44" s="110"/>
      <c r="C44" s="111"/>
      <c r="D44" s="112"/>
      <c r="E44" s="113"/>
      <c r="F44" s="113"/>
      <c r="G44" s="114"/>
      <c r="H44" s="112"/>
      <c r="I44" s="114"/>
      <c r="J44" s="112"/>
      <c r="K44" s="114"/>
      <c r="L44" s="115"/>
      <c r="M44" s="116"/>
      <c r="N44" s="108"/>
      <c r="O44" s="109"/>
      <c r="P44" s="24">
        <f t="shared" si="12"/>
        <v>0</v>
      </c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</sheetData>
  <mergeCells count="88">
    <mergeCell ref="A18:B18"/>
    <mergeCell ref="J37:K37"/>
    <mergeCell ref="L37:M37"/>
    <mergeCell ref="N35:O35"/>
    <mergeCell ref="N36:O36"/>
    <mergeCell ref="N37:O37"/>
    <mergeCell ref="H35:I35"/>
    <mergeCell ref="J35:K35"/>
    <mergeCell ref="L35:M35"/>
    <mergeCell ref="H37:I37"/>
    <mergeCell ref="F22:G22"/>
    <mergeCell ref="F23:G23"/>
    <mergeCell ref="A29:P31"/>
    <mergeCell ref="A34:F34"/>
    <mergeCell ref="F25:G25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6:M36"/>
    <mergeCell ref="H36:I36"/>
    <mergeCell ref="J36:K36"/>
    <mergeCell ref="L38:M38"/>
    <mergeCell ref="D38:G38"/>
    <mergeCell ref="B37:C37"/>
    <mergeCell ref="B36:C36"/>
    <mergeCell ref="B35:C35"/>
    <mergeCell ref="B38:C38"/>
    <mergeCell ref="D35:G35"/>
    <mergeCell ref="D36:G36"/>
    <mergeCell ref="D37:G37"/>
    <mergeCell ref="N38:O38"/>
    <mergeCell ref="L25:O26"/>
    <mergeCell ref="A2:P2"/>
    <mergeCell ref="L21:O22"/>
    <mergeCell ref="L23:O24"/>
    <mergeCell ref="H20:J21"/>
    <mergeCell ref="H25:J25"/>
    <mergeCell ref="H22:J22"/>
    <mergeCell ref="H23:J23"/>
    <mergeCell ref="H24:J24"/>
    <mergeCell ref="A21:B21"/>
    <mergeCell ref="A22:B22"/>
    <mergeCell ref="A23:B23"/>
    <mergeCell ref="A24:B24"/>
    <mergeCell ref="F20:G21"/>
    <mergeCell ref="F24:G24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  <mergeCell ref="N43:O43"/>
    <mergeCell ref="B44:C44"/>
    <mergeCell ref="D44:G44"/>
    <mergeCell ref="H44:I44"/>
    <mergeCell ref="J44:K44"/>
    <mergeCell ref="L44:M44"/>
    <mergeCell ref="N44:O44"/>
    <mergeCell ref="B43:C43"/>
    <mergeCell ref="D43:G43"/>
    <mergeCell ref="H43:I43"/>
    <mergeCell ref="J43:K43"/>
    <mergeCell ref="L43:M43"/>
  </mergeCells>
  <phoneticPr fontId="19" type="noConversion"/>
  <conditionalFormatting sqref="P20">
    <cfRule type="expression" priority="11">
      <formula>$R$20:$R$24=TRUE</formula>
    </cfRule>
  </conditionalFormatting>
  <conditionalFormatting sqref="P21 P23 P25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0:R24">
    <cfRule type="expression" priority="6">
      <formula>TRUE</formula>
    </cfRule>
  </conditionalFormatting>
  <printOptions horizontalCentered="1"/>
  <pageMargins left="0.25" right="0.23" top="0.25" bottom="0.25" header="0" footer="0"/>
  <pageSetup scale="66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P20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R20:R24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openxmlformats.org/package/2006/metadata/core-properties"/>
    <ds:schemaRef ds:uri="3e5f4dc7-86db-493c-83c7-3c7665976394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AE3B5C-4D23-46A8-B688-2DBBB2144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Stephen Tassinaro</cp:lastModifiedBy>
  <cp:revision/>
  <cp:lastPrinted>2025-06-25T12:09:02Z</cp:lastPrinted>
  <dcterms:created xsi:type="dcterms:W3CDTF">2015-11-16T19:09:52Z</dcterms:created>
  <dcterms:modified xsi:type="dcterms:W3CDTF">2025-06-25T12:09:28Z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