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22882835-BEC6-4B5D-AE3A-FCBBC5CDBCE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<sst xmlns="http://schemas.openxmlformats.org/spreadsheetml/2006/main" count="84" uniqueCount="56">
  <si>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</si>
  <si>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</si>
  <si>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</si>
  <si>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</si>
  <si>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</si>
  <si>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</si>
  <si>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</si>
  <si>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</si>
  <si>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</si>
  <si>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</si>
  <si>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</si>
  <si>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</si>
  <si>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</si>
  <si>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</si>
  <si>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</si>
  <si>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</si>
  <si>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</si>
  <si>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</si>
  <si>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</si>
  <si>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</si>
  <si>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</si>
  <si>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</si>
  <si>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</si>
  <si>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</si>
  <si>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</si>
  <si>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</si>
  <si>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</si>
  <si>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</si>
  <si>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</si>
  <si>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</si>
  <si>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</si>
  <si>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</si>
  <si>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</si>
  <si>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</si>
  <si>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</si>
  <si>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</si>
  <si>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</si>
  <si>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</si>
  <si>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</si>
  <si>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</si>
  <si>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</si>
  <si>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</si>
  <si>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</si>
  <si>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</si>
  <si>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</si>
  <si>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</si>
  <si>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</si>
  <si>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Showroom</t>
  </si>
  <si>
    <t>Customer Waiting</t>
  </si>
  <si>
    <t>Business</t>
  </si>
  <si>
    <t>Buyers</t>
  </si>
  <si>
    <t>PBX</t>
  </si>
  <si>
    <t>Breakroom</t>
  </si>
  <si>
    <t>Service Writer</t>
  </si>
  <si>
    <t>Service Area (BP)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</si>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</sst>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15921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145" zoomScaleNormal="55" zoomScaleSheetLayoutView="145" workbookViewId="0">
      <selection activeCell="G14" sqref="G14"/>
    </sheetView>
  </sheetViews>
  <sheetFormatPr defaultColWidth="9.140625" defaultRowHeight="12.75" x14ac:dyDescent="0.2"/>
  <cols>
    <col min="1" max="1" width="10.5703125" style="1" customWidth="1"/>
    <col min="2" max="2" width="14.5703125" style="1" bestFit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27</v>
      </c>
      <c r="J4" s="182"/>
      <c r="K4" s="187" t="s">
        <v>3</v>
      </c>
      <c r="L4" s="188"/>
      <c r="M4" s="185" t="s">
        <v>4</v>
      </c>
      <c r="N4" s="186"/>
      <c r="O4" s="185" t="s">
        <v>40</v>
      </c>
      <c r="P4" s="186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25</v>
      </c>
      <c r="B6" s="70" t="s">
        <v>47</v>
      </c>
      <c r="C6" s="23">
        <v>5750</v>
      </c>
      <c r="D6" s="24"/>
      <c r="E6" s="23">
        <f t="shared" ref="E6:F7" si="0">C6-G6</f>
        <v>5100</v>
      </c>
      <c r="F6" s="24">
        <f t="shared" si="0"/>
        <v>0</v>
      </c>
      <c r="G6" s="25">
        <v>650</v>
      </c>
      <c r="H6" s="26"/>
      <c r="I6" s="27">
        <f>G6/C6</f>
        <v>0.11304347826086956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26</v>
      </c>
      <c r="B7" s="71" t="s">
        <v>47</v>
      </c>
      <c r="C7" s="35">
        <v>5750</v>
      </c>
      <c r="D7" s="36"/>
      <c r="E7" s="35">
        <f t="shared" si="0"/>
        <v>5100</v>
      </c>
      <c r="F7" s="36">
        <f t="shared" si="0"/>
        <v>0</v>
      </c>
      <c r="G7" s="37">
        <v>650</v>
      </c>
      <c r="H7" s="38"/>
      <c r="I7" s="39">
        <f t="shared" ref="I7:J7" si="1">G7/C7</f>
        <v>0.11304347826086956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28</v>
      </c>
      <c r="B8" s="71" t="s">
        <v>48</v>
      </c>
      <c r="C8" s="35">
        <v>1050</v>
      </c>
      <c r="D8" s="36"/>
      <c r="E8" s="35">
        <f t="shared" ref="E8:E15" si="2">C8-G8</f>
        <v>930</v>
      </c>
      <c r="F8" s="36">
        <f t="shared" ref="F8:F15" si="3">D8-H8</f>
        <v>0</v>
      </c>
      <c r="G8" s="37">
        <v>120</v>
      </c>
      <c r="H8" s="38"/>
      <c r="I8" s="39">
        <f t="shared" ref="I8:I9" si="4">G8/C8</f>
        <v>0.11428571428571428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">
      <c r="A9" s="73" t="s">
        <v>29</v>
      </c>
      <c r="B9" s="71" t="s">
        <v>49</v>
      </c>
      <c r="C9" s="35">
        <v>1800</v>
      </c>
      <c r="D9" s="36"/>
      <c r="E9" s="35">
        <f t="shared" si="2"/>
        <v>1600</v>
      </c>
      <c r="F9" s="36">
        <f t="shared" si="3"/>
        <v>0</v>
      </c>
      <c r="G9" s="37">
        <v>200</v>
      </c>
      <c r="H9" s="38"/>
      <c r="I9" s="39">
        <f t="shared" si="4"/>
        <v>0.1111111111111111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41</v>
      </c>
      <c r="B10" s="102" t="s">
        <v>50</v>
      </c>
      <c r="C10" s="113">
        <v>1200</v>
      </c>
      <c r="D10" s="114"/>
      <c r="E10" s="113">
        <f t="shared" si="2"/>
        <v>1040</v>
      </c>
      <c r="F10" s="114">
        <f t="shared" si="3"/>
        <v>0</v>
      </c>
      <c r="G10" s="103">
        <v>160</v>
      </c>
      <c r="H10" s="104"/>
      <c r="I10" s="105">
        <f>G10/C10</f>
        <v>0.13333333333333333</v>
      </c>
      <c r="J10" s="106" t="e">
        <f>H10/D10</f>
        <v>#DIV/0!</v>
      </c>
      <c r="K10" s="107"/>
      <c r="L10" s="108"/>
      <c r="M10" s="109"/>
      <c r="N10" s="110"/>
      <c r="O10" s="111"/>
      <c r="P10" s="112"/>
      <c r="Q10" s="68"/>
      <c r="R10" s="66"/>
    </row>
    <row r="11" spans="1:18" ht="20.100000000000001" customHeight="1" x14ac:dyDescent="0.2">
      <c r="A11" s="73" t="s">
        <v>42</v>
      </c>
      <c r="B11" s="71" t="s">
        <v>51</v>
      </c>
      <c r="C11" s="35">
        <v>975</v>
      </c>
      <c r="D11" s="36"/>
      <c r="E11" s="35">
        <f t="shared" si="2"/>
        <v>975</v>
      </c>
      <c r="F11" s="36">
        <f t="shared" si="3"/>
        <v>0</v>
      </c>
      <c r="G11" s="37"/>
      <c r="H11" s="38"/>
      <c r="I11" s="39">
        <f t="shared" ref="I11:I13" si="6">G11/C11</f>
        <v>0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43</v>
      </c>
      <c r="B12" s="71" t="s">
        <v>52</v>
      </c>
      <c r="C12" s="35">
        <v>1500</v>
      </c>
      <c r="D12" s="36"/>
      <c r="E12" s="35">
        <f t="shared" ref="E12:E13" si="8">C12-G12</f>
        <v>1200</v>
      </c>
      <c r="F12" s="36">
        <f t="shared" ref="F12:F13" si="9">D12-H12</f>
        <v>0</v>
      </c>
      <c r="G12" s="37">
        <v>300</v>
      </c>
      <c r="H12" s="38"/>
      <c r="I12" s="39">
        <f t="shared" si="6"/>
        <v>0.2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1"/>
      <c r="R12" s="66"/>
    </row>
    <row r="13" spans="1:18" ht="20.100000000000001" customHeight="1" x14ac:dyDescent="0.2">
      <c r="A13" s="73" t="s">
        <v>44</v>
      </c>
      <c r="B13" s="71" t="s">
        <v>53</v>
      </c>
      <c r="C13" s="35">
        <v>1100</v>
      </c>
      <c r="D13" s="36"/>
      <c r="E13" s="35">
        <f t="shared" si="8"/>
        <v>940</v>
      </c>
      <c r="F13" s="36">
        <f t="shared" si="9"/>
        <v>0</v>
      </c>
      <c r="G13" s="37">
        <v>160</v>
      </c>
      <c r="H13" s="38"/>
      <c r="I13" s="39">
        <f t="shared" si="6"/>
        <v>0.14545454545454545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1"/>
      <c r="R13" s="66"/>
    </row>
    <row r="14" spans="1:18" ht="20.100000000000001" customHeight="1" x14ac:dyDescent="0.2">
      <c r="A14" s="101" t="s">
        <v>45</v>
      </c>
      <c r="B14" s="102" t="s">
        <v>54</v>
      </c>
      <c r="C14" s="113">
        <v>5600</v>
      </c>
      <c r="D14" s="114"/>
      <c r="E14" s="113">
        <f t="shared" si="2"/>
        <v>1600</v>
      </c>
      <c r="F14" s="114">
        <f t="shared" si="3"/>
        <v>0</v>
      </c>
      <c r="G14" s="103">
        <v>4000</v>
      </c>
      <c r="H14" s="104"/>
      <c r="I14" s="105">
        <f>G14/C14</f>
        <v>0.7142857142857143</v>
      </c>
      <c r="J14" s="106" t="e">
        <f>H14/D14</f>
        <v>#DIV/0!</v>
      </c>
      <c r="K14" s="107"/>
      <c r="L14" s="108"/>
      <c r="M14" s="109"/>
      <c r="N14" s="110"/>
      <c r="O14" s="111"/>
      <c r="P14" s="112"/>
      <c r="Q14" s="68"/>
      <c r="R14" s="66"/>
    </row>
    <row r="15" spans="1:18" ht="20.100000000000001" customHeight="1" x14ac:dyDescent="0.2">
      <c r="A15" s="73" t="s">
        <v>46</v>
      </c>
      <c r="B15" s="71" t="s">
        <v>54</v>
      </c>
      <c r="C15" s="35">
        <v>5600</v>
      </c>
      <c r="D15" s="36"/>
      <c r="E15" s="35">
        <f t="shared" si="2"/>
        <v>1600</v>
      </c>
      <c r="F15" s="36">
        <f t="shared" si="3"/>
        <v>0</v>
      </c>
      <c r="G15" s="37">
        <v>4000</v>
      </c>
      <c r="H15" s="38"/>
      <c r="I15" s="39">
        <f t="shared" ref="I15" si="10">G15/C15</f>
        <v>0.7142857142857143</v>
      </c>
      <c r="J15" s="40" t="e">
        <f t="shared" ref="J15" si="11">H15/D15</f>
        <v>#DIV/0!</v>
      </c>
      <c r="K15" s="41"/>
      <c r="L15" s="42"/>
      <c r="M15" s="43"/>
      <c r="N15" s="44"/>
      <c r="O15" s="45"/>
      <c r="P15" s="46"/>
      <c r="Q15" s="61"/>
      <c r="R15" s="66"/>
    </row>
    <row r="16" spans="1:18" ht="20.100000000000001" customHeight="1" thickBot="1" x14ac:dyDescent="0.25">
      <c r="A16" s="73" t="s">
        <v>10</v>
      </c>
      <c r="B16" s="71" t="s">
        <v>55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0">
        <v>1500</v>
      </c>
      <c r="P16" s="51"/>
      <c r="Q16" s="61"/>
      <c r="R16" s="66"/>
    </row>
    <row r="17" spans="1:21" ht="20.100000000000001" customHeight="1" thickBot="1" x14ac:dyDescent="0.25">
      <c r="A17" s="191" t="s">
        <v>30</v>
      </c>
      <c r="B17" s="192"/>
      <c r="C17" s="74">
        <f>SUM(C6:C16)</f>
        <v>30325</v>
      </c>
      <c r="D17" s="75">
        <f>SUM(D6:D16)</f>
        <v>0</v>
      </c>
      <c r="E17" s="74">
        <f>SUM(E6:E16)</f>
        <v>20085</v>
      </c>
      <c r="F17" s="75">
        <f>SUM(F6:F16)</f>
        <v>0</v>
      </c>
      <c r="G17" s="76">
        <f>SUM(G6:G16)</f>
        <v>10240</v>
      </c>
      <c r="H17" s="77">
        <f>SUM(H6:H16)</f>
        <v>0</v>
      </c>
      <c r="I17" s="78"/>
      <c r="J17" s="79"/>
      <c r="K17" s="76">
        <f>SUM(K6:K16)</f>
        <v>0</v>
      </c>
      <c r="L17" s="77">
        <f>SUM(L6:L16)</f>
        <v>0</v>
      </c>
      <c r="M17" s="115">
        <f>SUM(M6:M16)</f>
        <v>0</v>
      </c>
      <c r="N17" s="80">
        <f>SUM(N6:N16)</f>
        <v>0</v>
      </c>
      <c r="O17" s="81">
        <f>SUM(O6:O16)</f>
        <v>1500</v>
      </c>
      <c r="P17" s="82">
        <f>SUM(P6:P16)</f>
        <v>0</v>
      </c>
      <c r="Q17" s="52"/>
      <c r="R17" s="66"/>
    </row>
    <row r="18" spans="1:21" ht="20.100000000000001" customHeight="1" thickBot="1" x14ac:dyDescent="0.25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 x14ac:dyDescent="0.25">
      <c r="A19" s="96" t="s">
        <v>31</v>
      </c>
      <c r="B19" s="83"/>
      <c r="C19" s="83"/>
      <c r="D19" s="83"/>
      <c r="F19" s="159" t="s">
        <v>11</v>
      </c>
      <c r="G19" s="160"/>
      <c r="H19" s="133" t="s">
        <v>34</v>
      </c>
      <c r="I19" s="134"/>
      <c r="J19" s="135"/>
      <c r="L19" s="95" t="s">
        <v>36</v>
      </c>
      <c r="M19" s="84"/>
      <c r="N19" s="84"/>
      <c r="O19" s="84"/>
      <c r="P19" s="84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151" t="s">
        <v>30</v>
      </c>
      <c r="B20" s="152"/>
      <c r="C20" s="86" t="s">
        <v>7</v>
      </c>
      <c r="D20" s="87" t="s">
        <v>8</v>
      </c>
      <c r="F20" s="161"/>
      <c r="G20" s="162"/>
      <c r="H20" s="136"/>
      <c r="I20" s="137"/>
      <c r="J20" s="138"/>
      <c r="L20" s="130" t="s">
        <v>39</v>
      </c>
      <c r="M20" s="130"/>
      <c r="N20" s="130"/>
      <c r="O20" s="130"/>
      <c r="P20" s="98">
        <f>IF(R19=TRUE, 1, 0)</f>
        <v>1</v>
      </c>
    </row>
    <row r="21" spans="1:21" ht="18.75" customHeight="1" x14ac:dyDescent="0.2">
      <c r="A21" s="153" t="s">
        <v>33</v>
      </c>
      <c r="B21" s="154"/>
      <c r="C21" s="88">
        <f>G17+K17</f>
        <v>10240</v>
      </c>
      <c r="D21" s="89">
        <f>H17+L17</f>
        <v>0</v>
      </c>
      <c r="F21" s="200" t="s">
        <v>12</v>
      </c>
      <c r="G21" s="201"/>
      <c r="H21" s="142"/>
      <c r="I21" s="143"/>
      <c r="J21" s="144"/>
      <c r="L21" s="131"/>
      <c r="M21" s="131"/>
      <c r="N21" s="131"/>
      <c r="O21" s="131"/>
      <c r="P21" s="100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155" t="s">
        <v>32</v>
      </c>
      <c r="B22" s="156"/>
      <c r="C22" s="92">
        <f>M17+O17</f>
        <v>1500</v>
      </c>
      <c r="D22" s="93">
        <f>N17+P17</f>
        <v>0</v>
      </c>
      <c r="F22" s="202" t="s">
        <v>13</v>
      </c>
      <c r="G22" s="203"/>
      <c r="H22" s="145"/>
      <c r="I22" s="146"/>
      <c r="J22" s="147"/>
      <c r="L22" s="132" t="s">
        <v>37</v>
      </c>
      <c r="M22" s="132"/>
      <c r="N22" s="132"/>
      <c r="O22" s="132"/>
      <c r="P22" s="99" t="e">
        <f>IF(R21=TRUE, 1, 0)</f>
        <v>#DIV/0!</v>
      </c>
    </row>
    <row r="23" spans="1:21" ht="18.75" customHeight="1" thickBot="1" x14ac:dyDescent="0.3">
      <c r="A23" s="157" t="s">
        <v>17</v>
      </c>
      <c r="B23" s="158"/>
      <c r="C23" s="90">
        <f>C21-C22</f>
        <v>8740</v>
      </c>
      <c r="D23" s="91">
        <f>D21-D22</f>
        <v>0</v>
      </c>
      <c r="F23" s="163" t="s">
        <v>14</v>
      </c>
      <c r="G23" s="164"/>
      <c r="H23" s="148"/>
      <c r="I23" s="149"/>
      <c r="J23" s="150"/>
      <c r="L23" s="131"/>
      <c r="M23" s="131"/>
      <c r="N23" s="131"/>
      <c r="O23" s="131"/>
      <c r="P23" s="100"/>
      <c r="R23" s="1" t="e">
        <f>AND(H24&gt;=-0.02, H24&lt;=0.02)</f>
        <v>#DIV/0!</v>
      </c>
    </row>
    <row r="24" spans="1:21" ht="16.5" customHeight="1" thickBot="1" x14ac:dyDescent="0.25">
      <c r="F24" s="216" t="s">
        <v>15</v>
      </c>
      <c r="G24" s="217"/>
      <c r="H24" s="139" t="e">
        <f>AVERAGE(H21:J23)</f>
        <v>#DIV/0!</v>
      </c>
      <c r="I24" s="140"/>
      <c r="J24" s="141"/>
      <c r="L24" s="128" t="s">
        <v>38</v>
      </c>
      <c r="M24" s="128"/>
      <c r="N24" s="128"/>
      <c r="O24" s="128"/>
      <c r="P24" s="94" t="e">
        <f>IF(R23=TRUE, 1, 0)</f>
        <v>#DIV/0!</v>
      </c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28"/>
      <c r="M25" s="128"/>
      <c r="N25" s="128"/>
      <c r="O25" s="128"/>
      <c r="P25" s="97"/>
    </row>
    <row r="26" spans="1:21" ht="13.7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 x14ac:dyDescent="0.25">
      <c r="A27" s="3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204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6"/>
      <c r="Q28" s="67"/>
    </row>
    <row r="29" spans="1:21" ht="20.100000000000001" customHeight="1" x14ac:dyDescent="0.2">
      <c r="A29" s="207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9"/>
      <c r="Q29" s="67"/>
    </row>
    <row r="30" spans="1:21" ht="20.100000000000001" customHeight="1" thickBot="1" x14ac:dyDescent="0.25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2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13" t="s">
        <v>18</v>
      </c>
      <c r="B33" s="214"/>
      <c r="C33" s="214"/>
      <c r="D33" s="214"/>
      <c r="E33" s="214"/>
      <c r="F33" s="215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 x14ac:dyDescent="0.25">
      <c r="A34" s="5" t="s">
        <v>6</v>
      </c>
      <c r="B34" s="168" t="s">
        <v>23</v>
      </c>
      <c r="C34" s="169"/>
      <c r="D34" s="170" t="s">
        <v>22</v>
      </c>
      <c r="E34" s="171"/>
      <c r="F34" s="171"/>
      <c r="G34" s="172"/>
      <c r="H34" s="170" t="s">
        <v>19</v>
      </c>
      <c r="I34" s="172"/>
      <c r="J34" s="171" t="s">
        <v>20</v>
      </c>
      <c r="K34" s="171"/>
      <c r="L34" s="199" t="s">
        <v>3</v>
      </c>
      <c r="M34" s="199"/>
      <c r="N34" s="195" t="s">
        <v>4</v>
      </c>
      <c r="O34" s="196"/>
      <c r="P34" s="58" t="s">
        <v>21</v>
      </c>
    </row>
    <row r="35" spans="1:17" ht="18.75" customHeight="1" thickBot="1" x14ac:dyDescent="0.25">
      <c r="A35" s="59" t="s">
        <v>24</v>
      </c>
      <c r="B35" s="166"/>
      <c r="C35" s="167"/>
      <c r="D35" s="173"/>
      <c r="E35" s="174"/>
      <c r="F35" s="174"/>
      <c r="G35" s="175"/>
      <c r="H35" s="173"/>
      <c r="I35" s="175"/>
      <c r="J35" s="179"/>
      <c r="K35" s="180"/>
      <c r="L35" s="177"/>
      <c r="M35" s="178"/>
      <c r="N35" s="197"/>
      <c r="O35" s="198"/>
      <c r="P35" s="57">
        <f t="shared" ref="P35:P43" si="12">L35-N35</f>
        <v>0</v>
      </c>
    </row>
    <row r="36" spans="1:17" ht="18.75" customHeight="1" thickBot="1" x14ac:dyDescent="0.25">
      <c r="A36" s="60" t="s">
        <v>24</v>
      </c>
      <c r="B36" s="165"/>
      <c r="C36" s="165"/>
      <c r="D36" s="120"/>
      <c r="E36" s="121"/>
      <c r="F36" s="121"/>
      <c r="G36" s="122"/>
      <c r="H36" s="120"/>
      <c r="I36" s="122"/>
      <c r="J36" s="193"/>
      <c r="K36" s="194"/>
      <c r="L36" s="177"/>
      <c r="M36" s="178"/>
      <c r="N36" s="197"/>
      <c r="O36" s="198"/>
      <c r="P36" s="57">
        <f t="shared" si="12"/>
        <v>0</v>
      </c>
    </row>
    <row r="37" spans="1:17" ht="19.149999999999999" customHeight="1" thickBot="1" x14ac:dyDescent="0.25">
      <c r="A37" s="60" t="s">
        <v>24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76"/>
      <c r="L37" s="123"/>
      <c r="M37" s="124"/>
      <c r="N37" s="116"/>
      <c r="O37" s="117"/>
      <c r="P37" s="57">
        <f t="shared" si="12"/>
        <v>0</v>
      </c>
    </row>
    <row r="38" spans="1:17" ht="19.5" customHeight="1" thickBot="1" x14ac:dyDescent="0.25">
      <c r="A38" s="59" t="s">
        <v>24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57">
        <f t="shared" si="12"/>
        <v>0</v>
      </c>
    </row>
    <row r="39" spans="1:17" ht="19.5" customHeight="1" thickBot="1" x14ac:dyDescent="0.25">
      <c r="A39" s="60" t="s">
        <v>24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7">
        <f t="shared" si="12"/>
        <v>0</v>
      </c>
    </row>
    <row r="40" spans="1:17" ht="19.5" customHeight="1" thickBot="1" x14ac:dyDescent="0.25">
      <c r="A40" s="60" t="s">
        <v>24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7">
        <f t="shared" si="12"/>
        <v>0</v>
      </c>
    </row>
    <row r="41" spans="1:17" ht="19.5" customHeight="1" thickBot="1" x14ac:dyDescent="0.25">
      <c r="A41" s="59" t="s">
        <v>24</v>
      </c>
      <c r="B41" s="125"/>
      <c r="C41" s="126"/>
      <c r="D41" s="118"/>
      <c r="E41" s="127"/>
      <c r="F41" s="127"/>
      <c r="G41" s="119"/>
      <c r="H41" s="118"/>
      <c r="I41" s="119"/>
      <c r="J41" s="118"/>
      <c r="K41" s="119"/>
      <c r="L41" s="123"/>
      <c r="M41" s="124"/>
      <c r="N41" s="116"/>
      <c r="O41" s="117"/>
      <c r="P41" s="57">
        <f t="shared" si="12"/>
        <v>0</v>
      </c>
    </row>
    <row r="42" spans="1:17" ht="19.5" customHeight="1" thickBot="1" x14ac:dyDescent="0.25">
      <c r="A42" s="60" t="s">
        <v>24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22"/>
      <c r="L42" s="123"/>
      <c r="M42" s="124"/>
      <c r="N42" s="116"/>
      <c r="O42" s="117"/>
      <c r="P42" s="57">
        <f t="shared" si="12"/>
        <v>0</v>
      </c>
    </row>
    <row r="43" spans="1:17" ht="18.75" customHeight="1" x14ac:dyDescent="0.2">
      <c r="A43" s="60" t="s">
        <v>24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7">
        <f t="shared" si="12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0BB4D-5BA6-412C-9490-37626AF30F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1689DA3-A956-447D-A858-D9A19F3B0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0A2AA9-F13C-4861-AD37-3BB6D7AEB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2023-06-27T22:05:20Z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